
<file path=[Content_Types].xml><?xml version="1.0" encoding="utf-8"?>
<Types xmlns="http://schemas.openxmlformats.org/package/2006/content-types">
  <Override PartName="/xl/comments2.xml" ContentType="application/vnd.openxmlformats-officedocument.spreadsheetml.comments+xml"/>
  <Override PartName="/xl/worksheets/sheet2.xml" ContentType="application/vnd.openxmlformats-officedocument.spreadsheetml.worksheet+xml"/>
  <Override PartName="/xl/sharedStrings.xml" ContentType="application/vnd.openxmlformats-officedocument.spreadsheetml.sharedStrings+xml"/>
  <Override PartName="/xl/drawings/drawing2.xml" ContentType="application/vnd.openxmlformats-officedocument.drawing+xml"/>
  <Override PartName="/xl/theme/theme1.xml" ContentType="application/vnd.openxmlformats-officedocument.theme+xml"/>
  <Default Extension="pict" ContentType="image/pict"/>
  <Default Extension="png" ContentType="image/png"/>
  <Default Extension="xml" ContentType="application/xml"/>
  <Override PartName="/docProps/app.xml" ContentType="application/vnd.openxmlformats-officedocument.extended-properties+xml"/>
  <Override PartName="/xl/workbook.xml" ContentType="application/vnd.openxmlformats-officedocument.spreadsheetml.sheet.main+xml"/>
  <Override PartName="/xl/comments1.xml" ContentType="application/vnd.openxmlformats-officedocument.spreadsheetml.comments+xml"/>
  <Override PartName="/xl/worksheets/sheet1.xml" ContentType="application/vnd.openxmlformats-officedocument.spreadsheetml.worksheet+xml"/>
  <Override PartName="/xl/drawings/drawing1.xml" ContentType="application/vnd.openxmlformats-officedocument.drawing+xml"/>
  <Default Extension="pdf" ContentType="application/pdf"/>
  <Override PartName="/xl/styles.xml" ContentType="application/vnd.openxmlformats-officedocument.spreadsheetml.styles+xml"/>
  <Override PartName="/xl/calcChain.xml" ContentType="application/vnd.openxmlformats-officedocument.spreadsheetml.calcChain+xml"/>
  <Default Extension="gif" ContentType="image/gif"/>
  <Override PartName="/xl/drawings/drawing3.xml" ContentType="application/vnd.openxmlformats-officedocument.drawing+xml"/>
  <Default Extension="vml" ContentType="application/vnd.openxmlformats-officedocument.vmlDrawing"/>
  <Override PartName="/xl/worksheets/sheet3.xml" ContentType="application/vnd.openxmlformats-officedocument.spreadsheetml.worksheet+xml"/>
  <Default Extension="jpeg" ContentType="image/jpeg"/>
  <Default Extension="rels" ContentType="application/vnd.openxmlformats-package.relationships+xml"/>
  <Default Extension="bin" ContentType="application/vnd.openxmlformats-officedocument.oleObject"/>
  <Override PartName="/docProps/core.xml" ContentType="application/vnd.openxmlformats-package.core-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checkCompatibility="1" autoCompressPictures="0"/>
  <bookViews>
    <workbookView xWindow="-60" yWindow="-80" windowWidth="20180" windowHeight="14080" tabRatio="301" activeTab="2"/>
  </bookViews>
  <sheets>
    <sheet name="Ejercicio 1" sheetId="1" r:id="rId1"/>
    <sheet name="Ejercicio 2" sheetId="2" r:id="rId2"/>
    <sheet name="Ejercicio 3" sheetId="5" r:id="rId3"/>
  </sheets>
  <calcPr calcId="125725" concurrentCalc="0"/>
  <extLst>
    <ext xmlns:mx="http://schemas.microsoft.com/office/mac/excel/2008/main" uri="http://schemas.microsoft.com/office/mac/excel/2008/main">
      <mx:ArchID Flags="1"/>
    </ext>
  </extLst>
</workbook>
</file>

<file path=xl/calcChain.xml><?xml version="1.0" encoding="utf-8"?>
<calcChain xmlns="http://schemas.openxmlformats.org/spreadsheetml/2006/main">
  <c r="C73" i="1"/>
  <c r="F70"/>
  <c r="D70"/>
  <c r="F62"/>
  <c r="E57"/>
  <c r="E53"/>
  <c r="E49"/>
  <c r="E46"/>
  <c r="E41"/>
  <c r="C41"/>
  <c r="B41"/>
  <c r="E40"/>
  <c r="C40"/>
  <c r="B40"/>
  <c r="E39"/>
  <c r="D39"/>
  <c r="C39"/>
  <c r="B39"/>
  <c r="E38"/>
  <c r="D38"/>
  <c r="C38"/>
  <c r="B38"/>
  <c r="E37"/>
  <c r="D37"/>
  <c r="C37"/>
  <c r="B37"/>
  <c r="E36"/>
  <c r="D36"/>
  <c r="C36"/>
  <c r="B36"/>
  <c r="F33"/>
  <c r="E33"/>
  <c r="D33"/>
  <c r="C33"/>
  <c r="B33"/>
  <c r="E32"/>
  <c r="D32"/>
  <c r="C32"/>
  <c r="B32"/>
  <c r="E31"/>
  <c r="D31"/>
  <c r="C31"/>
  <c r="B31"/>
  <c r="E30"/>
  <c r="D30"/>
  <c r="C30"/>
  <c r="B30"/>
  <c r="E29"/>
  <c r="D29"/>
  <c r="C29"/>
  <c r="B29"/>
  <c r="E28"/>
  <c r="D28"/>
  <c r="C28"/>
  <c r="B28"/>
  <c r="E24"/>
  <c r="D24"/>
  <c r="C24"/>
  <c r="B24"/>
  <c r="F23"/>
  <c r="E23"/>
  <c r="D23"/>
  <c r="C23"/>
  <c r="B23"/>
  <c r="F22"/>
  <c r="E22"/>
  <c r="D22"/>
  <c r="C22"/>
  <c r="B22"/>
  <c r="C73" i="2"/>
  <c r="F70"/>
  <c r="D70"/>
  <c r="F61"/>
  <c r="F58"/>
  <c r="F54"/>
  <c r="F50"/>
  <c r="E47"/>
  <c r="E38"/>
  <c r="C38"/>
  <c r="B38"/>
  <c r="E37"/>
  <c r="D37"/>
  <c r="C37"/>
  <c r="B37"/>
  <c r="E36"/>
  <c r="D36"/>
  <c r="C36"/>
  <c r="B36"/>
  <c r="E35"/>
  <c r="D35"/>
  <c r="C35"/>
  <c r="B35"/>
  <c r="E34"/>
  <c r="D34"/>
  <c r="C34"/>
  <c r="B34"/>
  <c r="E33"/>
  <c r="D33"/>
  <c r="C33"/>
  <c r="B33"/>
  <c r="E30"/>
  <c r="D30"/>
  <c r="C30"/>
  <c r="B30"/>
  <c r="D29"/>
  <c r="C29"/>
  <c r="B29"/>
  <c r="D28"/>
  <c r="C28"/>
  <c r="B28"/>
  <c r="D27"/>
  <c r="C27"/>
  <c r="B27"/>
  <c r="D26"/>
  <c r="C26"/>
  <c r="B26"/>
  <c r="D25"/>
  <c r="C25"/>
  <c r="B25"/>
  <c r="D21"/>
  <c r="C21"/>
  <c r="B21"/>
  <c r="E20"/>
  <c r="D20"/>
  <c r="C20"/>
  <c r="B20"/>
  <c r="E19"/>
  <c r="D19"/>
  <c r="C19"/>
  <c r="B19"/>
  <c r="D72" i="5"/>
  <c r="I69"/>
  <c r="E69"/>
  <c r="H60"/>
  <c r="H57"/>
  <c r="H54"/>
  <c r="H50"/>
  <c r="H47"/>
  <c r="E39"/>
  <c r="C39"/>
  <c r="B39"/>
  <c r="E38"/>
  <c r="D38"/>
  <c r="C38"/>
  <c r="B38"/>
  <c r="E37"/>
  <c r="D37"/>
  <c r="C37"/>
  <c r="B37"/>
  <c r="E36"/>
  <c r="D36"/>
  <c r="C36"/>
  <c r="B36"/>
  <c r="H32"/>
  <c r="G32"/>
  <c r="F32"/>
  <c r="E32"/>
  <c r="D32"/>
  <c r="C32"/>
  <c r="B32"/>
  <c r="G31"/>
  <c r="F31"/>
  <c r="E31"/>
  <c r="D31"/>
  <c r="C31"/>
  <c r="B31"/>
  <c r="G30"/>
  <c r="F30"/>
  <c r="E30"/>
  <c r="D30"/>
  <c r="C30"/>
  <c r="B30"/>
  <c r="G29"/>
  <c r="F29"/>
  <c r="E29"/>
  <c r="D29"/>
  <c r="C29"/>
  <c r="B29"/>
  <c r="G25"/>
  <c r="F25"/>
  <c r="E25"/>
  <c r="D25"/>
  <c r="C25"/>
  <c r="B25"/>
  <c r="H24"/>
  <c r="G24"/>
  <c r="F24"/>
  <c r="E24"/>
  <c r="D24"/>
  <c r="C24"/>
  <c r="B24"/>
  <c r="H23"/>
  <c r="G23"/>
  <c r="F23"/>
  <c r="E23"/>
  <c r="D23"/>
  <c r="C23"/>
  <c r="B23"/>
</calcChain>
</file>

<file path=xl/comments1.xml><?xml version="1.0" encoding="utf-8"?>
<comments xmlns="http://schemas.openxmlformats.org/spreadsheetml/2006/main">
  <authors>
    <author>Fredi Orlando Anaya Rodriguez</author>
  </authors>
  <commentList>
    <comment ref="E57" authorId="0">
      <text>
        <r>
          <rPr>
            <sz val="12"/>
            <color indexed="81"/>
            <rFont val="Calibri"/>
          </rPr>
          <t>Hice la suma de las dos sumatorias de yi &amp; de yj y las dividi entre dos para sacar un promedio de esas sumatorias ,aunque en este caso no hacia falta hacer eso porque las dos sumatorias salieron iguales pero si nos hubieran variado aunque sea por decimas se hace lo que hice se saca el promedio.</t>
        </r>
        <r>
          <rPr>
            <sz val="9"/>
            <color indexed="81"/>
            <rFont val="Calibri"/>
            <family val="2"/>
          </rPr>
          <t xml:space="preserve">
</t>
        </r>
      </text>
    </comment>
  </commentList>
</comments>
</file>

<file path=xl/comments2.xml><?xml version="1.0" encoding="utf-8"?>
<comments xmlns="http://schemas.openxmlformats.org/spreadsheetml/2006/main">
  <authors>
    <author>Fredi Orlando Anaya Rodriguez</author>
  </authors>
  <commentList>
    <comment ref="B10" authorId="0">
      <text>
        <r>
          <rPr>
            <b/>
            <sz val="12"/>
            <color indexed="81"/>
            <rFont val="Calibri"/>
          </rPr>
          <t>Tratamientos</t>
        </r>
        <r>
          <rPr>
            <sz val="9"/>
            <color indexed="81"/>
            <rFont val="Calibri"/>
            <family val="2"/>
          </rPr>
          <t xml:space="preserve">
</t>
        </r>
      </text>
    </comment>
    <comment ref="A12" authorId="0">
      <text>
        <r>
          <rPr>
            <b/>
            <sz val="12"/>
            <color indexed="81"/>
            <rFont val="Calibri"/>
          </rPr>
          <t>Bloques</t>
        </r>
        <r>
          <rPr>
            <sz val="9"/>
            <color indexed="81"/>
            <rFont val="Calibri"/>
            <family val="2"/>
          </rPr>
          <t xml:space="preserve">
</t>
        </r>
      </text>
    </comment>
  </commentList>
</comments>
</file>

<file path=xl/sharedStrings.xml><?xml version="1.0" encoding="utf-8"?>
<sst xmlns="http://schemas.openxmlformats.org/spreadsheetml/2006/main" count="80" uniqueCount="58">
  <si>
    <r>
      <t>SCT</t>
    </r>
    <r>
      <rPr>
        <b/>
        <sz val="12"/>
        <color indexed="8"/>
        <rFont val="Calibri"/>
      </rPr>
      <t>=1,150.5</t>
    </r>
    <phoneticPr fontId="1" type="noConversion"/>
  </si>
  <si>
    <r>
      <t>SCR</t>
    </r>
    <r>
      <rPr>
        <b/>
        <sz val="12"/>
        <color indexed="8"/>
        <rFont val="Calibri"/>
      </rPr>
      <t>=537.33</t>
    </r>
    <phoneticPr fontId="1" type="noConversion"/>
  </si>
  <si>
    <t>"No Hubo Variacion En Los Efectos De Los Atomizadores En Los Diferentes Dias"</t>
    <phoneticPr fontId="1" type="noConversion"/>
  </si>
  <si>
    <t>"La dieta de sorgo es adecuada para pollos de una edad de 5 dias hasta 8 semanas"</t>
    <phoneticPr fontId="1" type="noConversion"/>
  </si>
  <si>
    <t>T1</t>
  </si>
  <si>
    <t>T2</t>
  </si>
  <si>
    <t>T3</t>
  </si>
  <si>
    <t>T4</t>
  </si>
  <si>
    <t>Tratamientos</t>
    <phoneticPr fontId="1" type="noConversion"/>
  </si>
  <si>
    <t>Bloque 1</t>
    <phoneticPr fontId="1" type="noConversion"/>
  </si>
  <si>
    <t>Bloque 2</t>
    <phoneticPr fontId="1" type="noConversion"/>
  </si>
  <si>
    <t>Bloque 3</t>
  </si>
  <si>
    <t>Bloque 4</t>
  </si>
  <si>
    <t>Bloque 5</t>
  </si>
  <si>
    <t>Sumatorias :</t>
    <phoneticPr fontId="1" type="noConversion"/>
  </si>
  <si>
    <t>S.C. Medio</t>
    <phoneticPr fontId="1" type="noConversion"/>
  </si>
  <si>
    <t>Suma De Cuadrados</t>
    <phoneticPr fontId="1" type="noConversion"/>
  </si>
  <si>
    <r>
      <t xml:space="preserve">Grados De Libertad </t>
    </r>
    <r>
      <rPr>
        <sz val="14"/>
        <color indexed="8"/>
        <rFont val="Lucida Grande"/>
        <family val="2"/>
      </rPr>
      <t>ϒ</t>
    </r>
    <phoneticPr fontId="1" type="noConversion"/>
  </si>
  <si>
    <r>
      <t>SCT</t>
    </r>
    <r>
      <rPr>
        <b/>
        <i/>
        <sz val="10"/>
        <color indexed="8"/>
        <rFont val="Calibri"/>
      </rPr>
      <t>α</t>
    </r>
    <r>
      <rPr>
        <b/>
        <sz val="12"/>
        <color indexed="8"/>
        <rFont val="Calibri"/>
      </rPr>
      <t>=278,817.8</t>
    </r>
    <phoneticPr fontId="1" type="noConversion"/>
  </si>
  <si>
    <r>
      <t>SCT</t>
    </r>
    <r>
      <rPr>
        <b/>
        <sz val="12"/>
        <color indexed="8"/>
        <rFont val="Calibri"/>
      </rPr>
      <t>=653,621.8</t>
    </r>
    <phoneticPr fontId="1" type="noConversion"/>
  </si>
  <si>
    <r>
      <t>SCR</t>
    </r>
    <r>
      <rPr>
        <b/>
        <sz val="12"/>
        <color indexed="8"/>
        <rFont val="Calibri"/>
      </rPr>
      <t>=44,031.2</t>
    </r>
    <phoneticPr fontId="1" type="noConversion"/>
  </si>
  <si>
    <t>t-1      4-1=3</t>
    <phoneticPr fontId="1" type="noConversion"/>
  </si>
  <si>
    <t>Factor Tratamiento</t>
    <phoneticPr fontId="1" type="noConversion"/>
  </si>
  <si>
    <t>b-1      5-1=4</t>
    <phoneticPr fontId="1" type="noConversion"/>
  </si>
  <si>
    <t>Niveles De Nitrogeno</t>
    <phoneticPr fontId="1" type="noConversion"/>
  </si>
  <si>
    <t>t-1      3-1=2</t>
    <phoneticPr fontId="1" type="noConversion"/>
  </si>
  <si>
    <r>
      <t>SCT</t>
    </r>
    <r>
      <rPr>
        <b/>
        <i/>
        <sz val="10"/>
        <color indexed="8"/>
        <rFont val="Calibri"/>
      </rPr>
      <t>α</t>
    </r>
    <r>
      <rPr>
        <b/>
        <sz val="12"/>
        <color indexed="8"/>
        <rFont val="Calibri"/>
      </rPr>
      <t>=788.364</t>
    </r>
    <phoneticPr fontId="1" type="noConversion"/>
  </si>
  <si>
    <r>
      <t>SCB</t>
    </r>
    <r>
      <rPr>
        <b/>
        <i/>
        <sz val="10"/>
        <color indexed="8"/>
        <rFont val="Calibri"/>
      </rPr>
      <t>β</t>
    </r>
    <r>
      <rPr>
        <b/>
        <sz val="12"/>
        <color indexed="8"/>
        <rFont val="Calibri"/>
      </rPr>
      <t>=0.057</t>
    </r>
    <phoneticPr fontId="1" type="noConversion"/>
  </si>
  <si>
    <r>
      <t>SCT</t>
    </r>
    <r>
      <rPr>
        <b/>
        <sz val="12"/>
        <color indexed="8"/>
        <rFont val="Calibri"/>
      </rPr>
      <t>=788.832</t>
    </r>
    <phoneticPr fontId="1" type="noConversion"/>
  </si>
  <si>
    <r>
      <t>SCR</t>
    </r>
    <r>
      <rPr>
        <b/>
        <sz val="12"/>
        <color indexed="8"/>
        <rFont val="Calibri"/>
      </rPr>
      <t>=0.411</t>
    </r>
    <phoneticPr fontId="1" type="noConversion"/>
  </si>
  <si>
    <t>(b)(t)-1   (5)(4)-1  20-1=19</t>
    <phoneticPr fontId="1" type="noConversion"/>
  </si>
  <si>
    <t>(b-1)(t-1)   (5-1)(4-1)=(4)(3)=12</t>
    <phoneticPr fontId="1" type="noConversion"/>
  </si>
  <si>
    <t>(b)(t)-1   (5)(3)-1  15-1=14</t>
    <phoneticPr fontId="1" type="noConversion"/>
  </si>
  <si>
    <t>(b-1)(t-1)   (5-1)(3-1)=(4)(2)=8</t>
    <phoneticPr fontId="1" type="noConversion"/>
  </si>
  <si>
    <t>Factor Tratamiento</t>
  </si>
  <si>
    <t>"Los Rendimientos Fueron Diferentes En Los Tratamientos"</t>
    <phoneticPr fontId="1" type="noConversion"/>
  </si>
  <si>
    <t>b ó j=</t>
    <phoneticPr fontId="1" type="noConversion"/>
  </si>
  <si>
    <t>t ó i=</t>
    <phoneticPr fontId="1" type="noConversion"/>
  </si>
  <si>
    <t>T5</t>
    <phoneticPr fontId="1" type="noConversion"/>
  </si>
  <si>
    <t>T6</t>
    <phoneticPr fontId="1" type="noConversion"/>
  </si>
  <si>
    <t>Suma De Cuadrados</t>
  </si>
  <si>
    <t>Grados De Libertad ϒ</t>
  </si>
  <si>
    <t>S.C. Medio</t>
  </si>
  <si>
    <t>SCTα=788.364</t>
  </si>
  <si>
    <t>SCBβ=0.057</t>
  </si>
  <si>
    <t>SCT=788.832</t>
  </si>
  <si>
    <t>SCR=0.411</t>
  </si>
  <si>
    <t>t-1      3-1=2</t>
  </si>
  <si>
    <t>b-1      5-1=4</t>
  </si>
  <si>
    <t>(b)(t)-1   (5)(3)-1  15-1=14</t>
  </si>
  <si>
    <t>(b-1)(t-1)   (5-1)(3-1)=(4)(2)=8</t>
  </si>
  <si>
    <r>
      <t>SCB</t>
    </r>
    <r>
      <rPr>
        <b/>
        <i/>
        <sz val="10"/>
        <color indexed="8"/>
        <rFont val="Calibri"/>
      </rPr>
      <t>β</t>
    </r>
    <r>
      <rPr>
        <b/>
        <sz val="12"/>
        <color indexed="8"/>
        <rFont val="Calibri"/>
      </rPr>
      <t>=330,772.8</t>
    </r>
    <phoneticPr fontId="1" type="noConversion"/>
  </si>
  <si>
    <t>t-1      6-1=5</t>
    <phoneticPr fontId="1" type="noConversion"/>
  </si>
  <si>
    <t>b-1      3-1=2</t>
    <phoneticPr fontId="1" type="noConversion"/>
  </si>
  <si>
    <t>(b)(t)-1   (3)(6)-1  18-1=17</t>
    <phoneticPr fontId="1" type="noConversion"/>
  </si>
  <si>
    <t>(b-1)(t-1)   (3-1)(6-1)=(2)(5)=10</t>
    <phoneticPr fontId="1" type="noConversion"/>
  </si>
  <si>
    <r>
      <t>SCTα</t>
    </r>
    <r>
      <rPr>
        <b/>
        <sz val="12"/>
        <color indexed="8"/>
        <rFont val="Calibri"/>
      </rPr>
      <t>=283.8</t>
    </r>
    <phoneticPr fontId="1" type="noConversion"/>
  </si>
  <si>
    <r>
      <t>SCB</t>
    </r>
    <r>
      <rPr>
        <b/>
        <i/>
        <sz val="10"/>
        <color indexed="8"/>
        <rFont val="Calibri"/>
      </rPr>
      <t>β</t>
    </r>
    <r>
      <rPr>
        <b/>
        <sz val="12"/>
        <color indexed="8"/>
        <rFont val="Calibri"/>
      </rPr>
      <t>=329.3</t>
    </r>
    <phoneticPr fontId="1" type="noConversion"/>
  </si>
</sst>
</file>

<file path=xl/styles.xml><?xml version="1.0" encoding="utf-8"?>
<styleSheet xmlns="http://schemas.openxmlformats.org/spreadsheetml/2006/main">
  <numFmts count="4">
    <numFmt numFmtId="164" formatCode="#,##0.0"/>
    <numFmt numFmtId="165" formatCode="#,##0.000"/>
    <numFmt numFmtId="166" formatCode="#,##0.0000"/>
    <numFmt numFmtId="168" formatCode="0.000"/>
  </numFmts>
  <fonts count="18">
    <font>
      <sz val="11"/>
      <color theme="1"/>
      <name val="Calibri"/>
      <family val="2"/>
      <scheme val="minor"/>
    </font>
    <font>
      <sz val="8"/>
      <name val="Times New Roman"/>
    </font>
    <font>
      <sz val="12"/>
      <color indexed="8"/>
      <name val="Calibri"/>
    </font>
    <font>
      <b/>
      <sz val="12"/>
      <color indexed="8"/>
      <name val="Calibri"/>
    </font>
    <font>
      <b/>
      <sz val="12"/>
      <color indexed="51"/>
      <name val="Calibri"/>
    </font>
    <font>
      <b/>
      <sz val="12"/>
      <color indexed="18"/>
      <name val="Calibri"/>
    </font>
    <font>
      <b/>
      <sz val="11"/>
      <color indexed="8"/>
      <name val="Calibri"/>
    </font>
    <font>
      <b/>
      <sz val="11"/>
      <color indexed="18"/>
      <name val="Calibri"/>
    </font>
    <font>
      <b/>
      <sz val="14"/>
      <color indexed="8"/>
      <name val="Calibri"/>
    </font>
    <font>
      <b/>
      <sz val="12"/>
      <name val="Calibri"/>
    </font>
    <font>
      <sz val="9"/>
      <color indexed="81"/>
      <name val="Calibri"/>
      <family val="2"/>
    </font>
    <font>
      <sz val="12"/>
      <color indexed="81"/>
      <name val="Calibri"/>
    </font>
    <font>
      <sz val="14"/>
      <color indexed="8"/>
      <name val="Lucida Grande"/>
      <family val="2"/>
    </font>
    <font>
      <b/>
      <i/>
      <sz val="12"/>
      <color indexed="8"/>
      <name val="Calibri"/>
    </font>
    <font>
      <b/>
      <i/>
      <sz val="10"/>
      <color indexed="8"/>
      <name val="Calibri"/>
    </font>
    <font>
      <b/>
      <sz val="12"/>
      <color indexed="8"/>
      <name val="Times New Roman"/>
    </font>
    <font>
      <b/>
      <sz val="12"/>
      <color indexed="81"/>
      <name val="Calibri"/>
    </font>
    <font>
      <b/>
      <sz val="11"/>
      <name val="Calibri"/>
    </font>
  </fonts>
  <fills count="12">
    <fill>
      <patternFill patternType="none"/>
    </fill>
    <fill>
      <patternFill patternType="gray125"/>
    </fill>
    <fill>
      <patternFill patternType="solid">
        <fgColor theme="5" tint="-0.249977111117893"/>
        <bgColor indexed="64"/>
      </patternFill>
    </fill>
    <fill>
      <patternFill patternType="solid">
        <fgColor indexed="51"/>
        <bgColor indexed="64"/>
      </patternFill>
    </fill>
    <fill>
      <patternFill patternType="solid">
        <fgColor indexed="22"/>
        <bgColor indexed="64"/>
      </patternFill>
    </fill>
    <fill>
      <patternFill patternType="solid">
        <fgColor indexed="50"/>
        <bgColor indexed="64"/>
      </patternFill>
    </fill>
    <fill>
      <patternFill patternType="solid">
        <fgColor indexed="52"/>
        <bgColor indexed="64"/>
      </patternFill>
    </fill>
    <fill>
      <patternFill patternType="solid">
        <fgColor indexed="44"/>
        <bgColor indexed="64"/>
      </patternFill>
    </fill>
    <fill>
      <patternFill patternType="solid">
        <fgColor indexed="47"/>
        <bgColor indexed="64"/>
      </patternFill>
    </fill>
    <fill>
      <patternFill patternType="solid">
        <fgColor indexed="19"/>
        <bgColor indexed="64"/>
      </patternFill>
    </fill>
    <fill>
      <patternFill patternType="solid">
        <fgColor indexed="15"/>
        <bgColor indexed="64"/>
      </patternFill>
    </fill>
    <fill>
      <patternFill patternType="solid">
        <fgColor indexed="4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95">
    <xf numFmtId="0" fontId="0" fillId="0" borderId="0" xfId="0"/>
    <xf numFmtId="0" fontId="2" fillId="0" borderId="0" xfId="0" applyFont="1"/>
    <xf numFmtId="0" fontId="6" fillId="0" borderId="0" xfId="0" applyFont="1" applyAlignment="1">
      <alignment horizontal="center"/>
    </xf>
    <xf numFmtId="4" fontId="2" fillId="0" borderId="0" xfId="0" applyNumberFormat="1" applyFont="1"/>
    <xf numFmtId="4" fontId="0" fillId="0" borderId="0" xfId="0" applyNumberFormat="1"/>
    <xf numFmtId="3" fontId="0" fillId="0" borderId="0" xfId="0" applyNumberFormat="1"/>
    <xf numFmtId="3" fontId="2" fillId="0" borderId="0" xfId="0" applyNumberFormat="1" applyFont="1"/>
    <xf numFmtId="3" fontId="2" fillId="3" borderId="1" xfId="0" applyNumberFormat="1" applyFont="1" applyFill="1" applyBorder="1" applyAlignment="1">
      <alignment horizontal="center"/>
    </xf>
    <xf numFmtId="3" fontId="4" fillId="2" borderId="0" xfId="0" applyNumberFormat="1" applyFont="1" applyFill="1" applyAlignment="1">
      <alignment horizontal="center"/>
    </xf>
    <xf numFmtId="3" fontId="3" fillId="4" borderId="1" xfId="0" applyNumberFormat="1" applyFont="1" applyFill="1" applyBorder="1" applyAlignment="1">
      <alignment horizontal="center"/>
    </xf>
    <xf numFmtId="3" fontId="5" fillId="3" borderId="0" xfId="0" applyNumberFormat="1" applyFont="1" applyFill="1" applyBorder="1" applyAlignment="1">
      <alignment horizontal="center"/>
    </xf>
    <xf numFmtId="3" fontId="6" fillId="7" borderId="5" xfId="0" applyNumberFormat="1" applyFont="1" applyFill="1" applyBorder="1" applyAlignment="1">
      <alignment horizontal="center" vertical="center"/>
    </xf>
    <xf numFmtId="3" fontId="6" fillId="7" borderId="6" xfId="0" applyNumberFormat="1" applyFont="1" applyFill="1" applyBorder="1" applyAlignment="1">
      <alignment horizontal="center" vertical="center"/>
    </xf>
    <xf numFmtId="3" fontId="6" fillId="7" borderId="7" xfId="0" applyNumberFormat="1" applyFont="1" applyFill="1" applyBorder="1" applyAlignment="1">
      <alignment horizontal="center" vertical="center"/>
    </xf>
    <xf numFmtId="3" fontId="3" fillId="5" borderId="1" xfId="0" applyNumberFormat="1" applyFont="1" applyFill="1" applyBorder="1" applyAlignment="1">
      <alignment horizontal="center" vertical="center"/>
    </xf>
    <xf numFmtId="3" fontId="2" fillId="3" borderId="1" xfId="0" applyNumberFormat="1" applyFont="1" applyFill="1" applyBorder="1"/>
    <xf numFmtId="3" fontId="3" fillId="8" borderId="1" xfId="0" applyNumberFormat="1" applyFont="1" applyFill="1" applyBorder="1" applyAlignment="1">
      <alignment horizontal="center" vertical="center"/>
    </xf>
    <xf numFmtId="164" fontId="3" fillId="8" borderId="1" xfId="0" applyNumberFormat="1" applyFont="1" applyFill="1" applyBorder="1" applyAlignment="1">
      <alignment horizontal="center" vertical="center"/>
    </xf>
    <xf numFmtId="0" fontId="6" fillId="0" borderId="1" xfId="0" applyFont="1" applyBorder="1" applyAlignment="1">
      <alignment horizontal="center"/>
    </xf>
    <xf numFmtId="0" fontId="7" fillId="3" borderId="1" xfId="0" applyFont="1" applyFill="1" applyBorder="1" applyAlignment="1">
      <alignment horizontal="center"/>
    </xf>
    <xf numFmtId="0" fontId="6" fillId="9" borderId="1" xfId="0" applyFont="1" applyFill="1" applyBorder="1" applyAlignment="1">
      <alignment horizontal="center"/>
    </xf>
    <xf numFmtId="3" fontId="8" fillId="10" borderId="1" xfId="0" applyNumberFormat="1" applyFont="1" applyFill="1" applyBorder="1" applyAlignment="1">
      <alignment horizontal="left"/>
    </xf>
    <xf numFmtId="164" fontId="3" fillId="5" borderId="1" xfId="0" applyNumberFormat="1" applyFont="1" applyFill="1" applyBorder="1" applyAlignment="1">
      <alignment horizontal="center"/>
    </xf>
    <xf numFmtId="164" fontId="9" fillId="5" borderId="1" xfId="0" applyNumberFormat="1" applyFont="1" applyFill="1" applyBorder="1" applyAlignment="1">
      <alignment horizontal="center"/>
    </xf>
    <xf numFmtId="3" fontId="5" fillId="9" borderId="1" xfId="0" applyNumberFormat="1" applyFont="1" applyFill="1" applyBorder="1" applyAlignment="1">
      <alignment horizontal="center"/>
    </xf>
    <xf numFmtId="3" fontId="5" fillId="9" borderId="1" xfId="0" applyNumberFormat="1" applyFont="1" applyFill="1" applyBorder="1"/>
    <xf numFmtId="3" fontId="3" fillId="5" borderId="1" xfId="0" applyNumberFormat="1" applyFont="1" applyFill="1" applyBorder="1"/>
    <xf numFmtId="164" fontId="3" fillId="5" borderId="1" xfId="0" applyNumberFormat="1" applyFont="1" applyFill="1" applyBorder="1" applyAlignment="1">
      <alignment horizontal="center"/>
    </xf>
    <xf numFmtId="3" fontId="0" fillId="7" borderId="5" xfId="0" applyNumberFormat="1" applyFill="1" applyBorder="1" applyAlignment="1">
      <alignment horizontal="center"/>
    </xf>
    <xf numFmtId="3" fontId="0" fillId="7" borderId="6" xfId="0" applyNumberFormat="1" applyFill="1" applyBorder="1" applyAlignment="1">
      <alignment horizontal="center"/>
    </xf>
    <xf numFmtId="3" fontId="0" fillId="7" borderId="7" xfId="0" applyNumberFormat="1" applyFill="1" applyBorder="1" applyAlignment="1">
      <alignment horizontal="center"/>
    </xf>
    <xf numFmtId="3" fontId="0" fillId="0" borderId="0" xfId="0" applyNumberFormat="1"/>
    <xf numFmtId="4" fontId="3" fillId="5" borderId="1" xfId="0" applyNumberFormat="1" applyFont="1" applyFill="1" applyBorder="1" applyAlignment="1">
      <alignment horizontal="center"/>
    </xf>
    <xf numFmtId="165" fontId="9" fillId="11" borderId="1" xfId="0" applyNumberFormat="1" applyFont="1" applyFill="1" applyBorder="1" applyAlignment="1">
      <alignment horizontal="right"/>
    </xf>
    <xf numFmtId="3" fontId="15" fillId="10" borderId="1" xfId="0" applyNumberFormat="1" applyFont="1" applyFill="1" applyBorder="1" applyAlignment="1">
      <alignment horizontal="right"/>
    </xf>
    <xf numFmtId="165" fontId="0" fillId="0" borderId="0" xfId="0" applyNumberFormat="1"/>
    <xf numFmtId="0" fontId="3" fillId="10" borderId="1" xfId="0" applyFont="1" applyFill="1" applyBorder="1" applyAlignment="1">
      <alignment horizontal="left"/>
    </xf>
    <xf numFmtId="165" fontId="3" fillId="7" borderId="5" xfId="0" applyNumberFormat="1" applyFont="1" applyFill="1" applyBorder="1" applyAlignment="1">
      <alignment horizontal="center" vertical="center"/>
    </xf>
    <xf numFmtId="165" fontId="3" fillId="7" borderId="6" xfId="0" applyNumberFormat="1" applyFont="1" applyFill="1" applyBorder="1" applyAlignment="1">
      <alignment horizontal="center" vertical="center"/>
    </xf>
    <xf numFmtId="165" fontId="3" fillId="7" borderId="7" xfId="0" applyNumberFormat="1" applyFont="1" applyFill="1" applyBorder="1" applyAlignment="1">
      <alignment horizontal="center" vertical="center"/>
    </xf>
    <xf numFmtId="165" fontId="3" fillId="7" borderId="5" xfId="0" applyNumberFormat="1" applyFont="1" applyFill="1" applyBorder="1" applyAlignment="1">
      <alignment horizontal="center" vertical="center"/>
    </xf>
    <xf numFmtId="165" fontId="3" fillId="5" borderId="5" xfId="0" applyNumberFormat="1" applyFont="1" applyFill="1" applyBorder="1" applyAlignment="1">
      <alignment horizontal="center"/>
    </xf>
    <xf numFmtId="165" fontId="3" fillId="5" borderId="1" xfId="0" applyNumberFormat="1" applyFont="1" applyFill="1" applyBorder="1" applyAlignment="1">
      <alignment horizontal="center"/>
    </xf>
    <xf numFmtId="165" fontId="3" fillId="9" borderId="1" xfId="0" applyNumberFormat="1" applyFont="1" applyFill="1" applyBorder="1" applyAlignment="1">
      <alignment horizontal="center"/>
    </xf>
    <xf numFmtId="165" fontId="3" fillId="5" borderId="1" xfId="0" applyNumberFormat="1" applyFont="1" applyFill="1" applyBorder="1" applyAlignment="1">
      <alignment horizontal="center" vertical="center"/>
    </xf>
    <xf numFmtId="165" fontId="3" fillId="9" borderId="1" xfId="0" applyNumberFormat="1" applyFont="1" applyFill="1" applyBorder="1" applyAlignment="1">
      <alignment horizontal="center" vertical="center"/>
    </xf>
    <xf numFmtId="165" fontId="9" fillId="8" borderId="1" xfId="0" applyNumberFormat="1" applyFont="1" applyFill="1" applyBorder="1" applyAlignment="1">
      <alignment horizontal="center"/>
    </xf>
    <xf numFmtId="165" fontId="9" fillId="5" borderId="1" xfId="0" applyNumberFormat="1" applyFont="1" applyFill="1" applyBorder="1" applyAlignment="1">
      <alignment horizontal="center"/>
    </xf>
    <xf numFmtId="165" fontId="3" fillId="5" borderId="1" xfId="0" applyNumberFormat="1" applyFont="1" applyFill="1" applyBorder="1"/>
    <xf numFmtId="166" fontId="3" fillId="5" borderId="1" xfId="0" applyNumberFormat="1" applyFont="1" applyFill="1" applyBorder="1" applyAlignment="1">
      <alignment horizontal="left"/>
    </xf>
    <xf numFmtId="165" fontId="3" fillId="5" borderId="1" xfId="0" applyNumberFormat="1" applyFont="1" applyFill="1" applyBorder="1" applyAlignment="1">
      <alignment horizontal="left"/>
    </xf>
    <xf numFmtId="0" fontId="3" fillId="4" borderId="1" xfId="0" applyFont="1" applyFill="1" applyBorder="1" applyAlignment="1">
      <alignment horizontal="center"/>
    </xf>
    <xf numFmtId="4" fontId="6" fillId="7" borderId="7" xfId="0" applyNumberFormat="1" applyFont="1" applyFill="1" applyBorder="1" applyAlignment="1">
      <alignment horizontal="center" vertical="center"/>
    </xf>
    <xf numFmtId="3" fontId="5" fillId="3" borderId="1" xfId="0" applyNumberFormat="1" applyFont="1" applyFill="1" applyBorder="1" applyAlignment="1">
      <alignment horizontal="center"/>
    </xf>
    <xf numFmtId="3" fontId="3" fillId="5" borderId="1" xfId="0" applyNumberFormat="1" applyFont="1" applyFill="1" applyBorder="1" applyAlignment="1">
      <alignment horizontal="center"/>
    </xf>
    <xf numFmtId="3" fontId="3" fillId="9" borderId="1" xfId="0" applyNumberFormat="1" applyFont="1" applyFill="1" applyBorder="1" applyAlignment="1">
      <alignment horizontal="center"/>
    </xf>
    <xf numFmtId="3" fontId="3" fillId="7" borderId="5" xfId="0" applyNumberFormat="1" applyFont="1" applyFill="1" applyBorder="1" applyAlignment="1">
      <alignment horizontal="center"/>
    </xf>
    <xf numFmtId="164" fontId="3" fillId="5" borderId="1" xfId="0" applyNumberFormat="1" applyFont="1" applyFill="1" applyBorder="1" applyAlignment="1">
      <alignment horizontal="center"/>
    </xf>
    <xf numFmtId="4" fontId="3" fillId="5" borderId="1" xfId="0" applyNumberFormat="1" applyFont="1" applyFill="1" applyBorder="1" applyAlignment="1">
      <alignment horizontal="center"/>
    </xf>
    <xf numFmtId="164" fontId="3" fillId="5" borderId="1" xfId="0" applyNumberFormat="1" applyFont="1" applyFill="1" applyBorder="1" applyAlignment="1">
      <alignment horizontal="center"/>
    </xf>
    <xf numFmtId="164" fontId="3" fillId="5" borderId="1" xfId="0" applyNumberFormat="1" applyFont="1" applyFill="1" applyBorder="1" applyAlignment="1">
      <alignment horizontal="center"/>
    </xf>
    <xf numFmtId="164" fontId="17" fillId="5" borderId="1" xfId="0" applyNumberFormat="1" applyFont="1" applyFill="1" applyBorder="1" applyAlignment="1">
      <alignment horizontal="center"/>
    </xf>
    <xf numFmtId="0" fontId="3" fillId="5" borderId="1" xfId="0" applyFont="1" applyFill="1" applyBorder="1" applyAlignment="1">
      <alignment horizontal="center"/>
    </xf>
    <xf numFmtId="168" fontId="3" fillId="5" borderId="1" xfId="0" applyNumberFormat="1" applyFont="1" applyFill="1" applyBorder="1" applyAlignment="1">
      <alignment horizontal="center"/>
    </xf>
    <xf numFmtId="165" fontId="3" fillId="11" borderId="1" xfId="0" applyNumberFormat="1" applyFont="1" applyFill="1" applyBorder="1" applyAlignment="1">
      <alignment horizontal="right"/>
    </xf>
    <xf numFmtId="3" fontId="5" fillId="4" borderId="1" xfId="0" applyNumberFormat="1" applyFont="1" applyFill="1" applyBorder="1"/>
    <xf numFmtId="3" fontId="3" fillId="7" borderId="1" xfId="0" applyNumberFormat="1" applyFont="1" applyFill="1" applyBorder="1" applyAlignment="1">
      <alignment horizontal="center"/>
    </xf>
    <xf numFmtId="0" fontId="13" fillId="0" borderId="1" xfId="0" applyFont="1" applyBorder="1" applyAlignment="1">
      <alignment horizontal="center" vertical="center"/>
    </xf>
    <xf numFmtId="0" fontId="3" fillId="0" borderId="1" xfId="0" applyFont="1" applyBorder="1" applyAlignment="1">
      <alignment horizontal="center" vertical="center"/>
    </xf>
    <xf numFmtId="3" fontId="3" fillId="6" borderId="2" xfId="0" applyNumberFormat="1" applyFont="1" applyFill="1" applyBorder="1" applyAlignment="1">
      <alignment horizontal="center"/>
    </xf>
    <xf numFmtId="3" fontId="3" fillId="6" borderId="3" xfId="0" applyNumberFormat="1" applyFont="1" applyFill="1" applyBorder="1" applyAlignment="1">
      <alignment horizontal="center"/>
    </xf>
    <xf numFmtId="3" fontId="3" fillId="6" borderId="4" xfId="0" applyNumberFormat="1" applyFont="1" applyFill="1" applyBorder="1" applyAlignment="1">
      <alignment horizontal="center"/>
    </xf>
    <xf numFmtId="0" fontId="8" fillId="6" borderId="1" xfId="0" applyFont="1" applyFill="1" applyBorder="1" applyAlignment="1">
      <alignment horizontal="center" vertical="center"/>
    </xf>
    <xf numFmtId="165" fontId="3" fillId="7" borderId="1" xfId="0" applyNumberFormat="1" applyFont="1" applyFill="1" applyBorder="1" applyAlignment="1">
      <alignment horizontal="center"/>
    </xf>
    <xf numFmtId="3" fontId="5" fillId="4" borderId="2" xfId="0" applyNumberFormat="1" applyFont="1" applyFill="1" applyBorder="1"/>
    <xf numFmtId="3" fontId="5" fillId="4" borderId="4" xfId="0" applyNumberFormat="1" applyFont="1" applyFill="1" applyBorder="1"/>
    <xf numFmtId="0" fontId="6" fillId="6" borderId="1" xfId="0" applyFont="1" applyFill="1" applyBorder="1" applyAlignment="1">
      <alignment horizontal="center"/>
    </xf>
    <xf numFmtId="0" fontId="3" fillId="4" borderId="2" xfId="0" applyFont="1" applyFill="1" applyBorder="1" applyAlignment="1">
      <alignment horizontal="center"/>
    </xf>
    <xf numFmtId="0" fontId="3" fillId="4" borderId="4" xfId="0" applyFont="1" applyFill="1" applyBorder="1" applyAlignment="1">
      <alignment horizontal="center"/>
    </xf>
    <xf numFmtId="168" fontId="3" fillId="11" borderId="1" xfId="0" applyNumberFormat="1" applyFont="1" applyFill="1" applyBorder="1" applyAlignment="1">
      <alignment horizontal="center"/>
    </xf>
    <xf numFmtId="3" fontId="3" fillId="7" borderId="8" xfId="0" applyNumberFormat="1" applyFont="1" applyFill="1" applyBorder="1" applyAlignment="1">
      <alignment horizontal="center" vertical="center"/>
    </xf>
    <xf numFmtId="3" fontId="3" fillId="7" borderId="9" xfId="0" applyNumberFormat="1" applyFont="1" applyFill="1" applyBorder="1" applyAlignment="1">
      <alignment horizontal="center" vertical="center"/>
    </xf>
    <xf numFmtId="3" fontId="3" fillId="7" borderId="10" xfId="0" applyNumberFormat="1" applyFont="1" applyFill="1" applyBorder="1" applyAlignment="1">
      <alignment horizontal="center" vertical="center"/>
    </xf>
    <xf numFmtId="3" fontId="3" fillId="7" borderId="11" xfId="0" applyNumberFormat="1" applyFont="1" applyFill="1" applyBorder="1" applyAlignment="1">
      <alignment horizontal="center" vertical="center"/>
    </xf>
    <xf numFmtId="3" fontId="3" fillId="7" borderId="12" xfId="0" applyNumberFormat="1" applyFont="1" applyFill="1" applyBorder="1" applyAlignment="1">
      <alignment horizontal="center" vertical="center"/>
    </xf>
    <xf numFmtId="3" fontId="3" fillId="7" borderId="13" xfId="0" applyNumberFormat="1" applyFont="1" applyFill="1" applyBorder="1" applyAlignment="1">
      <alignment horizontal="center" vertical="center"/>
    </xf>
    <xf numFmtId="0" fontId="1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2" xfId="0" applyFont="1" applyBorder="1" applyAlignment="1">
      <alignment horizontal="center" vertical="center"/>
    </xf>
    <xf numFmtId="3" fontId="3" fillId="6" borderId="1" xfId="0" applyNumberFormat="1" applyFont="1" applyFill="1" applyBorder="1" applyAlignment="1">
      <alignment horizontal="center"/>
    </xf>
    <xf numFmtId="0" fontId="8" fillId="6" borderId="2" xfId="0" applyFont="1" applyFill="1" applyBorder="1" applyAlignment="1">
      <alignment horizontal="center" vertical="center"/>
    </xf>
    <xf numFmtId="0" fontId="8" fillId="6" borderId="3" xfId="0" applyFont="1" applyFill="1" applyBorder="1" applyAlignment="1">
      <alignment horizontal="center" vertical="center"/>
    </xf>
    <xf numFmtId="0" fontId="8" fillId="6" borderId="4" xfId="0" applyFont="1" applyFill="1" applyBorder="1" applyAlignment="1">
      <alignment horizontal="center" vertical="center"/>
    </xf>
    <xf numFmtId="0" fontId="0" fillId="0" borderId="1" xfId="0" applyBorder="1"/>
  </cellXfs>
  <cellStyles count="1">
    <cellStyle name="Normal" xfId="0" builtinId="0"/>
  </cellStyles>
  <dxfs count="0"/>
  <tableStyles count="0" defaultTableStyle="TableStyleMedium9"/>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1" Type="http://schemas.openxmlformats.org/officeDocument/2006/relationships/image" Target="../media/image41.pdf"/><Relationship Id="rId2" Type="http://schemas.openxmlformats.org/officeDocument/2006/relationships/image" Target="../media/image42.png"/><Relationship Id="rId3" Type="http://schemas.openxmlformats.org/officeDocument/2006/relationships/image" Target="../media/image43.pdf"/><Relationship Id="rId4"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9" Type="http://schemas.openxmlformats.org/officeDocument/2006/relationships/image" Target="../media/image19.pict"/><Relationship Id="rId20" Type="http://schemas.openxmlformats.org/officeDocument/2006/relationships/image" Target="../media/image20.pict"/><Relationship Id="rId21" Type="http://schemas.openxmlformats.org/officeDocument/2006/relationships/image" Target="../media/image21.pict"/><Relationship Id="rId22" Type="http://schemas.openxmlformats.org/officeDocument/2006/relationships/image" Target="../media/image22.pict"/><Relationship Id="rId23" Type="http://schemas.openxmlformats.org/officeDocument/2006/relationships/image" Target="../media/image23.pict"/><Relationship Id="rId10" Type="http://schemas.openxmlformats.org/officeDocument/2006/relationships/image" Target="../media/image10.pict"/><Relationship Id="rId11" Type="http://schemas.openxmlformats.org/officeDocument/2006/relationships/image" Target="../media/image11.pict"/><Relationship Id="rId12" Type="http://schemas.openxmlformats.org/officeDocument/2006/relationships/image" Target="../media/image12.pict"/><Relationship Id="rId13" Type="http://schemas.openxmlformats.org/officeDocument/2006/relationships/image" Target="../media/image13.pict"/><Relationship Id="rId14" Type="http://schemas.openxmlformats.org/officeDocument/2006/relationships/image" Target="../media/image14.pict"/><Relationship Id="rId15" Type="http://schemas.openxmlformats.org/officeDocument/2006/relationships/image" Target="../media/image15.pict"/><Relationship Id="rId16" Type="http://schemas.openxmlformats.org/officeDocument/2006/relationships/image" Target="../media/image16.pict"/><Relationship Id="rId17" Type="http://schemas.openxmlformats.org/officeDocument/2006/relationships/image" Target="../media/image17.pict"/><Relationship Id="rId1" Type="http://schemas.openxmlformats.org/officeDocument/2006/relationships/image" Target="../media/image1.pict"/><Relationship Id="rId2" Type="http://schemas.openxmlformats.org/officeDocument/2006/relationships/image" Target="../media/image2.pict"/><Relationship Id="rId3" Type="http://schemas.openxmlformats.org/officeDocument/2006/relationships/image" Target="../media/image3.pict"/><Relationship Id="rId4" Type="http://schemas.openxmlformats.org/officeDocument/2006/relationships/image" Target="../media/image4.pict"/><Relationship Id="rId5" Type="http://schemas.openxmlformats.org/officeDocument/2006/relationships/image" Target="../media/image5.pict"/><Relationship Id="rId6" Type="http://schemas.openxmlformats.org/officeDocument/2006/relationships/image" Target="../media/image6.pict"/><Relationship Id="rId7" Type="http://schemas.openxmlformats.org/officeDocument/2006/relationships/image" Target="../media/image7.pict"/><Relationship Id="rId8" Type="http://schemas.openxmlformats.org/officeDocument/2006/relationships/image" Target="../media/image8.pict"/><Relationship Id="rId9" Type="http://schemas.openxmlformats.org/officeDocument/2006/relationships/image" Target="../media/image9.pict"/><Relationship Id="rId18" Type="http://schemas.openxmlformats.org/officeDocument/2006/relationships/image" Target="../media/image18.pict"/></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gif"/><Relationship Id="rId2" Type="http://schemas.openxmlformats.org/officeDocument/2006/relationships/image" Target="../media/image25.jpeg"/><Relationship Id="rId3" Type="http://schemas.openxmlformats.org/officeDocument/2006/relationships/image" Target="../media/image26.png"/></Relationships>
</file>

<file path=xl/drawings/_rels/vmlDrawing3.vml.rels><?xml version="1.0" encoding="UTF-8" standalone="yes"?>
<Relationships xmlns="http://schemas.openxmlformats.org/package/2006/relationships"><Relationship Id="rId19" Type="http://schemas.openxmlformats.org/officeDocument/2006/relationships/image" Target="../media/image19.pict"/><Relationship Id="rId20" Type="http://schemas.openxmlformats.org/officeDocument/2006/relationships/image" Target="../media/image36.pict"/><Relationship Id="rId21" Type="http://schemas.openxmlformats.org/officeDocument/2006/relationships/image" Target="../media/image37.pict"/><Relationship Id="rId22" Type="http://schemas.openxmlformats.org/officeDocument/2006/relationships/image" Target="../media/image38.pict"/><Relationship Id="rId23" Type="http://schemas.openxmlformats.org/officeDocument/2006/relationships/image" Target="../media/image39.pict"/><Relationship Id="rId10" Type="http://schemas.openxmlformats.org/officeDocument/2006/relationships/image" Target="../media/image28.pict"/><Relationship Id="rId11" Type="http://schemas.openxmlformats.org/officeDocument/2006/relationships/image" Target="../media/image29.pict"/><Relationship Id="rId12" Type="http://schemas.openxmlformats.org/officeDocument/2006/relationships/image" Target="../media/image30.pict"/><Relationship Id="rId13" Type="http://schemas.openxmlformats.org/officeDocument/2006/relationships/image" Target="../media/image31.pict"/><Relationship Id="rId14" Type="http://schemas.openxmlformats.org/officeDocument/2006/relationships/image" Target="../media/image32.pict"/><Relationship Id="rId15" Type="http://schemas.openxmlformats.org/officeDocument/2006/relationships/image" Target="../media/image33.pict"/><Relationship Id="rId16" Type="http://schemas.openxmlformats.org/officeDocument/2006/relationships/image" Target="../media/image34.pict"/><Relationship Id="rId17" Type="http://schemas.openxmlformats.org/officeDocument/2006/relationships/image" Target="../media/image35.pict"/><Relationship Id="rId1" Type="http://schemas.openxmlformats.org/officeDocument/2006/relationships/image" Target="../media/image1.pict"/><Relationship Id="rId2" Type="http://schemas.openxmlformats.org/officeDocument/2006/relationships/image" Target="../media/image2.pict"/><Relationship Id="rId3" Type="http://schemas.openxmlformats.org/officeDocument/2006/relationships/image" Target="../media/image3.pict"/><Relationship Id="rId4" Type="http://schemas.openxmlformats.org/officeDocument/2006/relationships/image" Target="../media/image8.pict"/><Relationship Id="rId5" Type="http://schemas.openxmlformats.org/officeDocument/2006/relationships/image" Target="../media/image5.pict"/><Relationship Id="rId6" Type="http://schemas.openxmlformats.org/officeDocument/2006/relationships/image" Target="../media/image6.pict"/><Relationship Id="rId7" Type="http://schemas.openxmlformats.org/officeDocument/2006/relationships/image" Target="../media/image7.pict"/><Relationship Id="rId8" Type="http://schemas.openxmlformats.org/officeDocument/2006/relationships/image" Target="../media/image4.pict"/><Relationship Id="rId9" Type="http://schemas.openxmlformats.org/officeDocument/2006/relationships/image" Target="../media/image27.pict"/><Relationship Id="rId18" Type="http://schemas.openxmlformats.org/officeDocument/2006/relationships/image" Target="../media/image18.pict"/></Relationships>
</file>

<file path=xl/drawings/_rels/vmlDrawing4.vml.rels><?xml version="1.0" encoding="UTF-8" standalone="yes"?>
<Relationships xmlns="http://schemas.openxmlformats.org/package/2006/relationships"><Relationship Id="rId1" Type="http://schemas.openxmlformats.org/officeDocument/2006/relationships/image" Target="../media/image25.jpeg"/><Relationship Id="rId2" Type="http://schemas.openxmlformats.org/officeDocument/2006/relationships/image" Target="../media/image24.gif"/><Relationship Id="rId3" Type="http://schemas.openxmlformats.org/officeDocument/2006/relationships/image" Target="../media/image40.jpeg"/></Relationships>
</file>

<file path=xl/drawings/_rels/vmlDrawing5.vml.rels><?xml version="1.0" encoding="UTF-8" standalone="yes"?>
<Relationships xmlns="http://schemas.openxmlformats.org/package/2006/relationships"><Relationship Id="rId19" Type="http://schemas.openxmlformats.org/officeDocument/2006/relationships/image" Target="../media/image22.pict"/><Relationship Id="rId20" Type="http://schemas.openxmlformats.org/officeDocument/2006/relationships/image" Target="../media/image55.pict"/><Relationship Id="rId21" Type="http://schemas.openxmlformats.org/officeDocument/2006/relationships/image" Target="../media/image56.pict"/><Relationship Id="rId10" Type="http://schemas.openxmlformats.org/officeDocument/2006/relationships/image" Target="../media/image46.pict"/><Relationship Id="rId11" Type="http://schemas.openxmlformats.org/officeDocument/2006/relationships/image" Target="../media/image47.pict"/><Relationship Id="rId12" Type="http://schemas.openxmlformats.org/officeDocument/2006/relationships/image" Target="../media/image48.pict"/><Relationship Id="rId13" Type="http://schemas.openxmlformats.org/officeDocument/2006/relationships/image" Target="../media/image49.pict"/><Relationship Id="rId14" Type="http://schemas.openxmlformats.org/officeDocument/2006/relationships/image" Target="../media/image50.pict"/><Relationship Id="rId15" Type="http://schemas.openxmlformats.org/officeDocument/2006/relationships/image" Target="../media/image51.pict"/><Relationship Id="rId16" Type="http://schemas.openxmlformats.org/officeDocument/2006/relationships/image" Target="../media/image52.pict"/><Relationship Id="rId17" Type="http://schemas.openxmlformats.org/officeDocument/2006/relationships/image" Target="../media/image53.pict"/><Relationship Id="rId1" Type="http://schemas.openxmlformats.org/officeDocument/2006/relationships/image" Target="../media/image1.pict"/><Relationship Id="rId2" Type="http://schemas.openxmlformats.org/officeDocument/2006/relationships/image" Target="../media/image2.pict"/><Relationship Id="rId3" Type="http://schemas.openxmlformats.org/officeDocument/2006/relationships/image" Target="../media/image3.pict"/><Relationship Id="rId4" Type="http://schemas.openxmlformats.org/officeDocument/2006/relationships/image" Target="../media/image8.pict"/><Relationship Id="rId5" Type="http://schemas.openxmlformats.org/officeDocument/2006/relationships/image" Target="../media/image4.pict"/><Relationship Id="rId6" Type="http://schemas.openxmlformats.org/officeDocument/2006/relationships/image" Target="../media/image5.pict"/><Relationship Id="rId7" Type="http://schemas.openxmlformats.org/officeDocument/2006/relationships/image" Target="../media/image6.pict"/><Relationship Id="rId8" Type="http://schemas.openxmlformats.org/officeDocument/2006/relationships/image" Target="../media/image7.pict"/><Relationship Id="rId9" Type="http://schemas.openxmlformats.org/officeDocument/2006/relationships/image" Target="../media/image45.pict"/><Relationship Id="rId18" Type="http://schemas.openxmlformats.org/officeDocument/2006/relationships/image" Target="../media/image54.pict"/></Relationships>
</file>

<file path=xl/drawings/_rels/vmlDrawing6.vml.rels><?xml version="1.0" encoding="UTF-8" standalone="yes"?>
<Relationships xmlns="http://schemas.openxmlformats.org/package/2006/relationships"><Relationship Id="rId1" Type="http://schemas.openxmlformats.org/officeDocument/2006/relationships/image" Target="../media/image24.gif"/><Relationship Id="rId2" Type="http://schemas.openxmlformats.org/officeDocument/2006/relationships/image" Target="../media/image25.jpeg"/><Relationship Id="rId3"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xdr:from>
      <xdr:col>0</xdr:col>
      <xdr:colOff>76200</xdr:colOff>
      <xdr:row>1</xdr:row>
      <xdr:rowOff>63500</xdr:rowOff>
    </xdr:from>
    <xdr:to>
      <xdr:col>6</xdr:col>
      <xdr:colOff>736600</xdr:colOff>
      <xdr:row>10</xdr:row>
      <xdr:rowOff>152400</xdr:rowOff>
    </xdr:to>
    <xdr:sp macro="" textlink="">
      <xdr:nvSpPr>
        <xdr:cNvPr id="2" name="CuadroTexto 1"/>
        <xdr:cNvSpPr txBox="1"/>
      </xdr:nvSpPr>
      <xdr:spPr>
        <a:xfrm>
          <a:off x="76200" y="254000"/>
          <a:ext cx="6819900" cy="180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_tradnl" sz="1400" b="1">
              <a:solidFill>
                <a:schemeClr val="tx2"/>
              </a:solidFill>
            </a:rPr>
            <a:t>Ejercicio 1</a:t>
          </a:r>
        </a:p>
        <a:p>
          <a:endParaRPr lang="es-ES_tradnl" sz="1400"/>
        </a:p>
        <a:p>
          <a:pPr algn="just"/>
          <a:r>
            <a:rPr lang="es-ES_tradnl" sz="1400">
              <a:solidFill>
                <a:schemeClr val="accent1">
                  <a:lumMod val="75000"/>
                </a:schemeClr>
              </a:solidFill>
            </a:rPr>
            <a:t>Se Realizo un experimento para probar el efecto de suministrar diferentes</a:t>
          </a:r>
          <a:r>
            <a:rPr lang="es-ES_tradnl" sz="1400" baseline="0">
              <a:solidFill>
                <a:schemeClr val="accent1">
                  <a:lumMod val="75000"/>
                </a:schemeClr>
              </a:solidFill>
            </a:rPr>
            <a:t> niveles de energeticos suministrados a diferentes dietas a base de sorgo,en el consumo de alimento para pollos abarca desde los 5 dias de edad hasta las 8 semanas.Para ello se utilizaron 160 pollos de 5 lineas  comerciales mismas que constituyeron los bloques; dentro de los cuales, fueron distribuidos los tratamientos; entonces cada grupo de 8 pollos constituyo una unidad experimental, obteniendose la siguiente informacion</a:t>
          </a:r>
          <a:r>
            <a:rPr lang="es-ES_tradnl" sz="1100" baseline="0">
              <a:solidFill>
                <a:schemeClr val="accent1">
                  <a:lumMod val="75000"/>
                </a:schemeClr>
              </a:solidFill>
            </a:rPr>
            <a:t>.</a:t>
          </a:r>
          <a:endParaRPr lang="es-ES_tradnl" sz="1100">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177800</xdr:colOff>
      <xdr:row>0</xdr:row>
      <xdr:rowOff>139700</xdr:rowOff>
    </xdr:from>
    <xdr:to>
      <xdr:col>5</xdr:col>
      <xdr:colOff>673100</xdr:colOff>
      <xdr:row>8</xdr:row>
      <xdr:rowOff>88900</xdr:rowOff>
    </xdr:to>
    <xdr:sp macro="" textlink="">
      <xdr:nvSpPr>
        <xdr:cNvPr id="2" name="CuadroTexto 1"/>
        <xdr:cNvSpPr txBox="1"/>
      </xdr:nvSpPr>
      <xdr:spPr>
        <a:xfrm>
          <a:off x="177800" y="139700"/>
          <a:ext cx="4622800" cy="147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_tradnl" sz="1200" b="1">
              <a:solidFill>
                <a:schemeClr val="accent1"/>
              </a:solidFill>
            </a:rPr>
            <a:t>Ejercicio 2</a:t>
          </a:r>
        </a:p>
        <a:p>
          <a:endParaRPr lang="es-ES_tradnl" sz="1200" b="0">
            <a:solidFill>
              <a:schemeClr val="accent1"/>
            </a:solidFill>
          </a:endParaRPr>
        </a:p>
        <a:p>
          <a:pPr algn="just"/>
          <a:r>
            <a:rPr lang="es-ES_tradnl" sz="1200" b="0">
              <a:solidFill>
                <a:schemeClr val="accent1"/>
              </a:solidFill>
            </a:rPr>
            <a:t>Los datos que se presentan a continuacion son rendimientos (en toneladas</a:t>
          </a:r>
          <a:r>
            <a:rPr lang="es-ES_tradnl" sz="1200" b="0" baseline="0">
              <a:solidFill>
                <a:schemeClr val="accent1"/>
              </a:solidFill>
            </a:rPr>
            <a:t> por hectarea) de un pasto con 3 niveles de fertilizacion nitrogenado. el diseño fue aleatorizado, con 5 repeticiones por tratamiento.</a:t>
          </a:r>
        </a:p>
        <a:p>
          <a:pPr algn="just"/>
          <a:r>
            <a:rPr lang="es-ES_tradnl" sz="1200" b="0" baseline="0">
              <a:solidFill>
                <a:schemeClr val="accent1"/>
              </a:solidFill>
            </a:rPr>
            <a:t>Contrastar la hipotesisi con α=0.01 y tomar decicion.</a:t>
          </a:r>
        </a:p>
        <a:p>
          <a:endParaRPr lang="es-ES_tradnl"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50800</xdr:rowOff>
    </xdr:from>
    <xdr:to>
      <xdr:col>9</xdr:col>
      <xdr:colOff>736600</xdr:colOff>
      <xdr:row>12</xdr:row>
      <xdr:rowOff>38100</xdr:rowOff>
    </xdr:to>
    <xdr:sp macro="" textlink="">
      <xdr:nvSpPr>
        <xdr:cNvPr id="2" name="CuadroTexto 1"/>
        <xdr:cNvSpPr txBox="1"/>
      </xdr:nvSpPr>
      <xdr:spPr>
        <a:xfrm>
          <a:off x="38100" y="50800"/>
          <a:ext cx="6527800" cy="227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_tradnl" sz="1400" b="1">
              <a:solidFill>
                <a:schemeClr val="tx2"/>
              </a:solidFill>
            </a:rPr>
            <a:t>Ejercicio 3</a:t>
          </a:r>
        </a:p>
        <a:p>
          <a:endParaRPr lang="es-ES_tradnl" sz="1400"/>
        </a:p>
        <a:p>
          <a:pPr algn="just"/>
          <a:r>
            <a:rPr lang="es-ES_tradnl" sz="1400">
              <a:solidFill>
                <a:schemeClr val="accent1">
                  <a:lumMod val="75000"/>
                </a:schemeClr>
              </a:solidFill>
            </a:rPr>
            <a:t>Se hace un estudio sobre la efectividad de 3 marcas de atomizador para matar moscas.Para ello, cada atomizador se aplica a un grupo de 100 moscas,</a:t>
          </a:r>
          <a:r>
            <a:rPr lang="es-ES_tradnl" sz="1400" baseline="0">
              <a:solidFill>
                <a:schemeClr val="accent1">
                  <a:lumMod val="75000"/>
                </a:schemeClr>
              </a:solidFill>
            </a:rPr>
            <a:t> y se cuenta el numero de moscas muertas (Expresada en porcentaje). Se hicieron 6 replicas ,pero estas se hicieron en dias diferentes, por ello se sospecha que puede haber algun efecto importante debido a esta fuente de variacion.Los datos obtenidos se muestran a continuacion:</a:t>
          </a:r>
        </a:p>
        <a:p>
          <a:pPr algn="just"/>
          <a:r>
            <a:rPr lang="es-ES_tradnl" sz="1400" baseline="0">
              <a:solidFill>
                <a:schemeClr val="accent1">
                  <a:lumMod val="75000"/>
                </a:schemeClr>
              </a:solidFill>
            </a:rPr>
            <a:t>Suponiendo un (DBCA) Diseño de Bloques Completos al Azar formule la hipotesis adecuada utilice α=0.5 </a:t>
          </a:r>
          <a:endParaRPr lang="es-ES_tradnl" sz="1100">
            <a:solidFill>
              <a:schemeClr val="accent1">
                <a:lumMod val="75000"/>
              </a:schemeClr>
            </a:solidFill>
          </a:endParaRPr>
        </a:p>
      </xdr:txBody>
    </xdr:sp>
    <xdr:clientData/>
  </xdr:twoCellAnchor>
  <xdr:twoCellAnchor editAs="oneCell">
    <xdr:from>
      <xdr:col>2</xdr:col>
      <xdr:colOff>482600</xdr:colOff>
      <xdr:row>67</xdr:row>
      <xdr:rowOff>177800</xdr:rowOff>
    </xdr:from>
    <xdr:to>
      <xdr:col>3</xdr:col>
      <xdr:colOff>482600</xdr:colOff>
      <xdr:row>69</xdr:row>
      <xdr:rowOff>0</xdr:rowOff>
    </xdr:to>
    <xdr:pic>
      <xdr:nvPicPr>
        <xdr:cNvPr id="5169" name="Picture 49"/>
        <xdr:cNvPicPr>
          <a:picLocks noChangeAspect="1" noChangeArrowheads="1"/>
        </xdr:cNvPicPr>
      </xdr:nvPicPr>
      <mc:AlternateContent xmlns:mc="http://schemas.openxmlformats.org/markup-compatibility/2006">
        <mc:Choice xmlns:ma="http://schemas.microsoft.com/office/mac/drawingml/2008/main" Requires="ma">
          <xdr:blipFill>
            <a:blip xmlns:r="http://schemas.openxmlformats.org/officeDocument/2006/relationships" r:embed="rId1"/>
            <a:srcRect/>
            <a:stretch>
              <a:fillRect/>
            </a:stretch>
          </xdr:blipFill>
        </mc:Choice>
        <mc:Fallback>
          <xdr:blipFill>
            <a:blip xmlns:r="http://schemas.openxmlformats.org/officeDocument/2006/relationships" r:embed="rId2"/>
            <a:srcRect/>
            <a:stretch>
              <a:fillRect/>
            </a:stretch>
          </xdr:blipFill>
        </mc:Fallback>
      </mc:AlternateContent>
      <xdr:spPr bwMode="auto">
        <a:xfrm>
          <a:off x="1816100" y="14884400"/>
          <a:ext cx="622300" cy="215900"/>
        </a:xfrm>
        <a:prstGeom prst="rect">
          <a:avLst/>
        </a:prstGeom>
        <a:solidFill>
          <a:srgbClr val="FFFFFF"/>
        </a:solidFill>
        <a:ln w="12700">
          <a:solidFill>
            <a:srgbClr val="000000"/>
          </a:solidFill>
          <a:miter lim="800000"/>
          <a:headEnd/>
          <a:tailEnd/>
        </a:ln>
      </xdr:spPr>
    </xdr:pic>
    <xdr:clientData/>
  </xdr:twoCellAnchor>
  <xdr:twoCellAnchor editAs="oneCell">
    <xdr:from>
      <xdr:col>6</xdr:col>
      <xdr:colOff>571500</xdr:colOff>
      <xdr:row>68</xdr:row>
      <xdr:rowOff>0</xdr:rowOff>
    </xdr:from>
    <xdr:to>
      <xdr:col>7</xdr:col>
      <xdr:colOff>647700</xdr:colOff>
      <xdr:row>68</xdr:row>
      <xdr:rowOff>190500</xdr:rowOff>
    </xdr:to>
    <xdr:pic>
      <xdr:nvPicPr>
        <xdr:cNvPr id="5170" name="Picture 50"/>
        <xdr:cNvPicPr>
          <a:picLocks noChangeAspect="1" noChangeArrowheads="1"/>
        </xdr:cNvPicPr>
      </xdr:nvPicPr>
      <mc:AlternateContent xmlns:mc="http://schemas.openxmlformats.org/markup-compatibility/2006">
        <mc:Choice xmlns:ma="http://schemas.microsoft.com/office/mac/drawingml/2008/main" Requires="ma">
          <xdr:blipFill>
            <a:blip xmlns:r="http://schemas.openxmlformats.org/officeDocument/2006/relationships" r:embed="rId3"/>
            <a:srcRect/>
            <a:stretch>
              <a:fillRect/>
            </a:stretch>
          </xdr:blipFill>
        </mc:Choice>
        <mc:Fallback>
          <xdr:blipFill>
            <a:blip xmlns:r="http://schemas.openxmlformats.org/officeDocument/2006/relationships" r:embed="rId4"/>
            <a:srcRect/>
            <a:stretch>
              <a:fillRect/>
            </a:stretch>
          </xdr:blipFill>
        </mc:Fallback>
      </mc:AlternateContent>
      <xdr:spPr bwMode="auto">
        <a:xfrm>
          <a:off x="4445000" y="14897100"/>
          <a:ext cx="711200" cy="190500"/>
        </a:xfrm>
        <a:prstGeom prst="rect">
          <a:avLst/>
        </a:prstGeom>
        <a:solidFill>
          <a:srgbClr val="FFFFFF"/>
        </a:solidFill>
        <a:ln w="12700">
          <a:solidFill>
            <a:srgbClr val="000000"/>
          </a:solid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9" Type="http://schemas.openxmlformats.org/officeDocument/2006/relationships/oleObject" Target="../embeddings/oleObject16.bin"/><Relationship Id="rId20" Type="http://schemas.openxmlformats.org/officeDocument/2006/relationships/oleObject" Target="../embeddings/oleObject17.bin"/><Relationship Id="rId21" Type="http://schemas.openxmlformats.org/officeDocument/2006/relationships/oleObject" Target="../embeddings/oleObject18.bin"/><Relationship Id="rId22" Type="http://schemas.openxmlformats.org/officeDocument/2006/relationships/oleObject" Target="../embeddings/oleObject19.bin"/><Relationship Id="rId23" Type="http://schemas.openxmlformats.org/officeDocument/2006/relationships/oleObject" Target="../embeddings/oleObject20.bin"/><Relationship Id="rId24" Type="http://schemas.openxmlformats.org/officeDocument/2006/relationships/oleObject" Target="../embeddings/oleObject21.bin"/><Relationship Id="rId25" Type="http://schemas.openxmlformats.org/officeDocument/2006/relationships/oleObject" Target="../embeddings/oleObject22.bin"/><Relationship Id="rId26" Type="http://schemas.openxmlformats.org/officeDocument/2006/relationships/oleObject" Target="../embeddings/oleObject23.bin"/><Relationship Id="rId27" Type="http://schemas.openxmlformats.org/officeDocument/2006/relationships/oleObject" Target="../embeddings/oleObject24.bin"/><Relationship Id="rId28" Type="http://schemas.openxmlformats.org/officeDocument/2006/relationships/comments" Target="../comments1.xml"/><Relationship Id="rId10" Type="http://schemas.openxmlformats.org/officeDocument/2006/relationships/oleObject" Target="../embeddings/oleObject7.bin"/><Relationship Id="rId11" Type="http://schemas.openxmlformats.org/officeDocument/2006/relationships/oleObject" Target="../embeddings/oleObject8.bin"/><Relationship Id="rId12" Type="http://schemas.openxmlformats.org/officeDocument/2006/relationships/oleObject" Target="../embeddings/oleObject9.bin"/><Relationship Id="rId13" Type="http://schemas.openxmlformats.org/officeDocument/2006/relationships/oleObject" Target="../embeddings/oleObject10.bin"/><Relationship Id="rId14" Type="http://schemas.openxmlformats.org/officeDocument/2006/relationships/oleObject" Target="../embeddings/oleObject11.bin"/><Relationship Id="rId15" Type="http://schemas.openxmlformats.org/officeDocument/2006/relationships/oleObject" Target="../embeddings/oleObject12.bin"/><Relationship Id="rId16" Type="http://schemas.openxmlformats.org/officeDocument/2006/relationships/oleObject" Target="../embeddings/oleObject13.bin"/><Relationship Id="rId17" Type="http://schemas.openxmlformats.org/officeDocument/2006/relationships/oleObject" Target="../embeddings/oleObject14.bin"/><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vmlDrawing" Target="../drawings/vmlDrawing2.vml"/><Relationship Id="rId4" Type="http://schemas.openxmlformats.org/officeDocument/2006/relationships/oleObject" Target="../embeddings/oleObject1.bin"/><Relationship Id="rId5" Type="http://schemas.openxmlformats.org/officeDocument/2006/relationships/oleObject" Target="../embeddings/oleObject2.bin"/><Relationship Id="rId6" Type="http://schemas.openxmlformats.org/officeDocument/2006/relationships/oleObject" Target="../embeddings/oleObject3.bin"/><Relationship Id="rId7" Type="http://schemas.openxmlformats.org/officeDocument/2006/relationships/oleObject" Target="../embeddings/oleObject4.bin"/><Relationship Id="rId8" Type="http://schemas.openxmlformats.org/officeDocument/2006/relationships/oleObject" Target="../embeddings/oleObject5.bin"/><Relationship Id="rId9" Type="http://schemas.openxmlformats.org/officeDocument/2006/relationships/oleObject" Target="../embeddings/oleObject6.bin"/><Relationship Id="rId18" Type="http://schemas.openxmlformats.org/officeDocument/2006/relationships/oleObject" Target="../embeddings/oleObject15.bin"/></Relationships>
</file>

<file path=xl/worksheets/_rels/sheet2.xml.rels><?xml version="1.0" encoding="UTF-8" standalone="yes"?>
<Relationships xmlns="http://schemas.openxmlformats.org/package/2006/relationships"><Relationship Id="rId19" Type="http://schemas.openxmlformats.org/officeDocument/2006/relationships/oleObject" Target="../embeddings/oleObject40.bin"/><Relationship Id="rId20" Type="http://schemas.openxmlformats.org/officeDocument/2006/relationships/oleObject" Target="../embeddings/oleObject41.bin"/><Relationship Id="rId21" Type="http://schemas.openxmlformats.org/officeDocument/2006/relationships/oleObject" Target="../embeddings/oleObject42.bin"/><Relationship Id="rId22" Type="http://schemas.openxmlformats.org/officeDocument/2006/relationships/oleObject" Target="../embeddings/oleObject43.bin"/><Relationship Id="rId23" Type="http://schemas.openxmlformats.org/officeDocument/2006/relationships/comments" Target="../comments2.xml"/><Relationship Id="rId10" Type="http://schemas.openxmlformats.org/officeDocument/2006/relationships/oleObject" Target="../embeddings/oleObject31.bin"/><Relationship Id="rId11" Type="http://schemas.openxmlformats.org/officeDocument/2006/relationships/oleObject" Target="../embeddings/oleObject32.bin"/><Relationship Id="rId12" Type="http://schemas.openxmlformats.org/officeDocument/2006/relationships/oleObject" Target="../embeddings/oleObject33.bin"/><Relationship Id="rId13" Type="http://schemas.openxmlformats.org/officeDocument/2006/relationships/oleObject" Target="../embeddings/oleObject34.bin"/><Relationship Id="rId14" Type="http://schemas.openxmlformats.org/officeDocument/2006/relationships/oleObject" Target="../embeddings/oleObject35.bin"/><Relationship Id="rId15" Type="http://schemas.openxmlformats.org/officeDocument/2006/relationships/oleObject" Target="../embeddings/oleObject36.bin"/><Relationship Id="rId16" Type="http://schemas.openxmlformats.org/officeDocument/2006/relationships/oleObject" Target="../embeddings/oleObject37.bin"/><Relationship Id="rId17" Type="http://schemas.openxmlformats.org/officeDocument/2006/relationships/oleObject" Target="../embeddings/oleObject38.bin"/><Relationship Id="rId1" Type="http://schemas.openxmlformats.org/officeDocument/2006/relationships/drawing" Target="../drawings/drawing2.xml"/><Relationship Id="rId2" Type="http://schemas.openxmlformats.org/officeDocument/2006/relationships/vmlDrawing" Target="../drawings/vmlDrawing3.vml"/><Relationship Id="rId3" Type="http://schemas.openxmlformats.org/officeDocument/2006/relationships/vmlDrawing" Target="../drawings/vmlDrawing4.vml"/><Relationship Id="rId4" Type="http://schemas.openxmlformats.org/officeDocument/2006/relationships/oleObject" Target="../embeddings/oleObject25.bin"/><Relationship Id="rId5" Type="http://schemas.openxmlformats.org/officeDocument/2006/relationships/oleObject" Target="../embeddings/oleObject26.bin"/><Relationship Id="rId6" Type="http://schemas.openxmlformats.org/officeDocument/2006/relationships/oleObject" Target="../embeddings/oleObject27.bin"/><Relationship Id="rId7" Type="http://schemas.openxmlformats.org/officeDocument/2006/relationships/oleObject" Target="../embeddings/oleObject28.bin"/><Relationship Id="rId8" Type="http://schemas.openxmlformats.org/officeDocument/2006/relationships/oleObject" Target="../embeddings/oleObject29.bin"/><Relationship Id="rId9" Type="http://schemas.openxmlformats.org/officeDocument/2006/relationships/oleObject" Target="../embeddings/oleObject30.bin"/><Relationship Id="rId18" Type="http://schemas.openxmlformats.org/officeDocument/2006/relationships/oleObject" Target="../embeddings/oleObject39.bin"/></Relationships>
</file>

<file path=xl/worksheets/_rels/sheet3.xml.rels><?xml version="1.0" encoding="UTF-8" standalone="yes"?>
<Relationships xmlns="http://schemas.openxmlformats.org/package/2006/relationships"><Relationship Id="rId19" Type="http://schemas.openxmlformats.org/officeDocument/2006/relationships/oleObject" Target="../embeddings/oleObject59.bin"/><Relationship Id="rId20" Type="http://schemas.openxmlformats.org/officeDocument/2006/relationships/oleObject" Target="../embeddings/oleObject60.bin"/><Relationship Id="rId21" Type="http://schemas.openxmlformats.org/officeDocument/2006/relationships/oleObject" Target="../embeddings/oleObject61.bin"/><Relationship Id="rId22" Type="http://schemas.openxmlformats.org/officeDocument/2006/relationships/oleObject" Target="../embeddings/oleObject62.bin"/><Relationship Id="rId23" Type="http://schemas.openxmlformats.org/officeDocument/2006/relationships/oleObject" Target="../embeddings/oleObject63.bin"/><Relationship Id="rId24" Type="http://schemas.openxmlformats.org/officeDocument/2006/relationships/oleObject" Target="../embeddings/oleObject64.bin"/><Relationship Id="rId25" Type="http://schemas.openxmlformats.org/officeDocument/2006/relationships/oleObject" Target="../embeddings/oleObject65.bin"/><Relationship Id="rId10" Type="http://schemas.openxmlformats.org/officeDocument/2006/relationships/oleObject" Target="../embeddings/oleObject50.bin"/><Relationship Id="rId11" Type="http://schemas.openxmlformats.org/officeDocument/2006/relationships/oleObject" Target="../embeddings/oleObject51.bin"/><Relationship Id="rId12" Type="http://schemas.openxmlformats.org/officeDocument/2006/relationships/oleObject" Target="../embeddings/oleObject52.bin"/><Relationship Id="rId13" Type="http://schemas.openxmlformats.org/officeDocument/2006/relationships/oleObject" Target="../embeddings/oleObject53.bin"/><Relationship Id="rId14" Type="http://schemas.openxmlformats.org/officeDocument/2006/relationships/oleObject" Target="../embeddings/oleObject54.bin"/><Relationship Id="rId15" Type="http://schemas.openxmlformats.org/officeDocument/2006/relationships/oleObject" Target="../embeddings/oleObject55.bin"/><Relationship Id="rId16" Type="http://schemas.openxmlformats.org/officeDocument/2006/relationships/oleObject" Target="../embeddings/oleObject56.bin"/><Relationship Id="rId17" Type="http://schemas.openxmlformats.org/officeDocument/2006/relationships/oleObject" Target="../embeddings/oleObject57.bin"/><Relationship Id="rId1" Type="http://schemas.openxmlformats.org/officeDocument/2006/relationships/drawing" Target="../drawings/drawing3.xml"/><Relationship Id="rId2" Type="http://schemas.openxmlformats.org/officeDocument/2006/relationships/vmlDrawing" Target="../drawings/vmlDrawing5.vml"/><Relationship Id="rId3" Type="http://schemas.openxmlformats.org/officeDocument/2006/relationships/vmlDrawing" Target="../drawings/vmlDrawing6.vml"/><Relationship Id="rId4" Type="http://schemas.openxmlformats.org/officeDocument/2006/relationships/oleObject" Target="../embeddings/oleObject44.bin"/><Relationship Id="rId5" Type="http://schemas.openxmlformats.org/officeDocument/2006/relationships/oleObject" Target="../embeddings/oleObject45.bin"/><Relationship Id="rId6" Type="http://schemas.openxmlformats.org/officeDocument/2006/relationships/oleObject" Target="../embeddings/oleObject46.bin"/><Relationship Id="rId7" Type="http://schemas.openxmlformats.org/officeDocument/2006/relationships/oleObject" Target="../embeddings/oleObject47.bin"/><Relationship Id="rId8" Type="http://schemas.openxmlformats.org/officeDocument/2006/relationships/oleObject" Target="../embeddings/oleObject48.bin"/><Relationship Id="rId9" Type="http://schemas.openxmlformats.org/officeDocument/2006/relationships/oleObject" Target="../embeddings/oleObject49.bin"/><Relationship Id="rId18" Type="http://schemas.openxmlformats.org/officeDocument/2006/relationships/oleObject" Target="../embeddings/oleObject58.bin"/></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P83"/>
  <sheetViews>
    <sheetView view="pageLayout" topLeftCell="A59" workbookViewId="0">
      <selection activeCell="B81" sqref="B81:F81"/>
    </sheetView>
  </sheetViews>
  <sheetFormatPr baseColWidth="10" defaultRowHeight="15"/>
  <cols>
    <col min="1" max="1" width="9.33203125" customWidth="1"/>
    <col min="2" max="2" width="12.1640625" customWidth="1"/>
    <col min="3" max="3" width="13.5" customWidth="1"/>
    <col min="4" max="4" width="13.33203125" customWidth="1"/>
    <col min="5" max="5" width="12.33203125" customWidth="1"/>
    <col min="6" max="6" width="20.83203125" customWidth="1"/>
  </cols>
  <sheetData>
    <row r="1" spans="1:12">
      <c r="A1" s="5"/>
      <c r="B1" s="5"/>
      <c r="C1" s="5"/>
      <c r="D1" s="5"/>
      <c r="E1" s="5"/>
      <c r="F1" s="5"/>
      <c r="G1" s="5"/>
      <c r="H1" s="5"/>
      <c r="I1" s="5"/>
      <c r="J1" s="5"/>
    </row>
    <row r="2" spans="1:12">
      <c r="A2" s="5"/>
      <c r="B2" s="5"/>
      <c r="C2" s="5"/>
      <c r="D2" s="5"/>
      <c r="E2" s="5"/>
      <c r="F2" s="5"/>
      <c r="G2" s="5"/>
      <c r="H2" s="5"/>
      <c r="I2" s="5"/>
      <c r="J2" s="5"/>
    </row>
    <row r="3" spans="1:12">
      <c r="A3" s="5"/>
      <c r="B3" s="5"/>
      <c r="C3" s="5"/>
      <c r="D3" s="5"/>
      <c r="E3" s="5"/>
      <c r="F3" s="5"/>
      <c r="G3" s="5"/>
      <c r="H3" s="5"/>
      <c r="I3" s="5"/>
      <c r="J3" s="5"/>
    </row>
    <row r="4" spans="1:12">
      <c r="A4" s="5"/>
      <c r="B4" s="5"/>
      <c r="C4" s="5"/>
      <c r="D4" s="5"/>
      <c r="E4" s="5"/>
      <c r="F4" s="5"/>
      <c r="G4" s="5"/>
      <c r="H4" s="5"/>
      <c r="I4" s="5"/>
      <c r="J4" s="5"/>
    </row>
    <row r="5" spans="1:12">
      <c r="A5" s="5"/>
      <c r="B5" s="5"/>
      <c r="C5" s="5"/>
      <c r="D5" s="5"/>
      <c r="E5" s="5"/>
      <c r="F5" s="5"/>
      <c r="G5" s="5"/>
      <c r="H5" s="5"/>
      <c r="I5" s="5"/>
      <c r="J5" s="5"/>
    </row>
    <row r="6" spans="1:12">
      <c r="A6" s="5"/>
      <c r="B6" s="5"/>
      <c r="C6" s="5"/>
      <c r="D6" s="5"/>
      <c r="E6" s="5"/>
      <c r="F6" s="5"/>
      <c r="G6" s="5"/>
      <c r="H6" s="5"/>
      <c r="I6" s="5"/>
      <c r="J6" s="5"/>
    </row>
    <row r="7" spans="1:12">
      <c r="A7" s="5"/>
      <c r="B7" s="5"/>
      <c r="C7" s="5"/>
      <c r="D7" s="5"/>
      <c r="E7" s="5"/>
      <c r="F7" s="5"/>
      <c r="G7" s="5"/>
      <c r="H7" s="5"/>
      <c r="I7" s="5"/>
      <c r="J7" s="5"/>
    </row>
    <row r="8" spans="1:12">
      <c r="A8" s="5"/>
      <c r="B8" s="5"/>
      <c r="C8" s="5"/>
      <c r="D8" s="5"/>
      <c r="E8" s="5"/>
      <c r="F8" s="5"/>
      <c r="G8" s="5"/>
      <c r="H8" s="5"/>
      <c r="I8" s="5"/>
      <c r="J8" s="5"/>
    </row>
    <row r="9" spans="1:12">
      <c r="A9" s="5"/>
      <c r="B9" s="5"/>
      <c r="C9" s="5"/>
      <c r="D9" s="5"/>
      <c r="E9" s="5"/>
      <c r="F9" s="5"/>
      <c r="G9" s="5"/>
      <c r="H9" s="5"/>
      <c r="I9" s="5"/>
      <c r="J9" s="5"/>
    </row>
    <row r="10" spans="1:12">
      <c r="A10" s="5"/>
      <c r="B10" s="5"/>
      <c r="C10" s="5"/>
      <c r="D10" s="5"/>
      <c r="E10" s="5"/>
      <c r="F10" s="5"/>
      <c r="G10" s="5"/>
      <c r="H10" s="5"/>
      <c r="I10" s="5"/>
      <c r="J10" s="5"/>
    </row>
    <row r="11" spans="1:12">
      <c r="A11" s="5"/>
      <c r="B11" s="5"/>
      <c r="C11" s="5"/>
      <c r="D11" s="5"/>
      <c r="E11" s="5"/>
      <c r="F11" s="5"/>
      <c r="G11" s="5"/>
      <c r="H11" s="5"/>
      <c r="I11" s="5"/>
      <c r="J11" s="5"/>
    </row>
    <row r="12" spans="1:12">
      <c r="A12" s="5"/>
      <c r="B12" s="5"/>
      <c r="C12" s="5"/>
      <c r="D12" s="5"/>
      <c r="E12" s="5"/>
      <c r="F12" s="5"/>
      <c r="G12" s="5"/>
      <c r="H12" s="5"/>
      <c r="I12" s="5"/>
      <c r="J12" s="5"/>
    </row>
    <row r="13" spans="1:12" ht="16">
      <c r="A13" s="5"/>
      <c r="B13" s="69" t="s">
        <v>8</v>
      </c>
      <c r="C13" s="70"/>
      <c r="D13" s="70"/>
      <c r="E13" s="71"/>
      <c r="F13" s="5"/>
      <c r="G13" s="5"/>
      <c r="H13" s="5"/>
      <c r="I13" s="5"/>
      <c r="J13" s="5"/>
    </row>
    <row r="14" spans="1:12" ht="16">
      <c r="A14" s="6"/>
      <c r="B14" s="7" t="s">
        <v>4</v>
      </c>
      <c r="C14" s="7" t="s">
        <v>5</v>
      </c>
      <c r="D14" s="7" t="s">
        <v>6</v>
      </c>
      <c r="E14" s="7" t="s">
        <v>7</v>
      </c>
      <c r="F14" s="5"/>
      <c r="G14" s="5"/>
      <c r="H14" s="5"/>
      <c r="I14" s="5"/>
      <c r="J14" s="5"/>
      <c r="K14" s="4"/>
      <c r="L14" s="4"/>
    </row>
    <row r="15" spans="1:12" ht="16">
      <c r="A15" s="8" t="s">
        <v>9</v>
      </c>
      <c r="B15" s="9">
        <v>4268</v>
      </c>
      <c r="C15" s="9">
        <v>4482</v>
      </c>
      <c r="D15" s="9">
        <v>4699</v>
      </c>
      <c r="E15" s="9">
        <v>4549</v>
      </c>
      <c r="F15" s="5"/>
      <c r="G15" s="5"/>
      <c r="H15" s="5"/>
      <c r="I15" s="5"/>
      <c r="J15" s="5"/>
      <c r="K15" s="4"/>
      <c r="L15" s="4"/>
    </row>
    <row r="16" spans="1:12" ht="18">
      <c r="A16" s="8" t="s">
        <v>10</v>
      </c>
      <c r="B16" s="9">
        <v>4500</v>
      </c>
      <c r="C16" s="9">
        <v>4500</v>
      </c>
      <c r="D16" s="9">
        <v>4880</v>
      </c>
      <c r="E16" s="9">
        <v>4750</v>
      </c>
      <c r="F16" s="34" t="s">
        <v>36</v>
      </c>
      <c r="G16" s="21">
        <v>5</v>
      </c>
      <c r="H16" s="5"/>
      <c r="I16" s="5"/>
      <c r="J16" s="5"/>
      <c r="K16" s="4"/>
      <c r="L16" s="4"/>
    </row>
    <row r="17" spans="1:16" ht="18">
      <c r="A17" s="8" t="s">
        <v>11</v>
      </c>
      <c r="B17" s="9">
        <v>4300</v>
      </c>
      <c r="C17" s="9">
        <v>4250</v>
      </c>
      <c r="D17" s="9">
        <v>4500</v>
      </c>
      <c r="E17" s="9">
        <v>4480</v>
      </c>
      <c r="F17" s="34" t="s">
        <v>37</v>
      </c>
      <c r="G17" s="21">
        <v>4</v>
      </c>
      <c r="H17" s="5"/>
      <c r="I17" s="5"/>
      <c r="J17" s="5"/>
      <c r="K17" s="4"/>
      <c r="L17" s="4"/>
    </row>
    <row r="18" spans="1:16" ht="16">
      <c r="A18" s="8" t="s">
        <v>12</v>
      </c>
      <c r="B18" s="9">
        <v>4250</v>
      </c>
      <c r="C18" s="9">
        <v>4290</v>
      </c>
      <c r="D18" s="9">
        <v>4470</v>
      </c>
      <c r="E18" s="9">
        <v>4420</v>
      </c>
      <c r="F18" s="5"/>
      <c r="G18" s="5"/>
      <c r="H18" s="5"/>
      <c r="I18" s="5"/>
      <c r="J18" s="5"/>
      <c r="K18" s="4"/>
      <c r="L18" s="4"/>
    </row>
    <row r="19" spans="1:16" ht="16">
      <c r="A19" s="8" t="s">
        <v>13</v>
      </c>
      <c r="B19" s="9">
        <v>4220</v>
      </c>
      <c r="C19" s="9">
        <v>4200</v>
      </c>
      <c r="D19" s="9">
        <v>4450</v>
      </c>
      <c r="E19" s="9">
        <v>4300</v>
      </c>
      <c r="F19" s="5"/>
      <c r="G19" s="5"/>
      <c r="H19" s="5"/>
      <c r="I19" s="5"/>
      <c r="J19" s="5"/>
      <c r="K19" s="4"/>
      <c r="L19" s="4"/>
    </row>
    <row r="20" spans="1:16">
      <c r="A20" s="5"/>
      <c r="B20" s="5"/>
      <c r="C20" s="5"/>
      <c r="D20" s="5"/>
      <c r="E20" s="5"/>
      <c r="F20" s="5"/>
      <c r="G20" s="5"/>
      <c r="H20" s="5"/>
      <c r="I20" s="5"/>
      <c r="J20" s="5"/>
      <c r="K20" s="4"/>
      <c r="L20" s="4"/>
    </row>
    <row r="21" spans="1:16" ht="16">
      <c r="A21" s="5"/>
      <c r="B21" s="5"/>
      <c r="C21" s="5"/>
      <c r="D21" s="5"/>
      <c r="E21" s="5"/>
      <c r="F21" s="10" t="s">
        <v>14</v>
      </c>
      <c r="G21" s="5"/>
      <c r="H21" s="5"/>
      <c r="I21" s="5"/>
      <c r="J21" s="5"/>
      <c r="K21" s="3"/>
      <c r="L21" s="3"/>
      <c r="M21" s="1"/>
      <c r="N21" s="1"/>
      <c r="O21" s="1"/>
      <c r="P21" s="1"/>
    </row>
    <row r="22" spans="1:16" ht="20" customHeight="1">
      <c r="A22" s="5"/>
      <c r="B22" s="11">
        <f>SUM(B15:B19)</f>
        <v>21538</v>
      </c>
      <c r="C22" s="11">
        <f t="shared" ref="C22:E22" si="0">SUM(C15:C19)</f>
        <v>21722</v>
      </c>
      <c r="D22" s="11">
        <f t="shared" si="0"/>
        <v>22999</v>
      </c>
      <c r="E22" s="11">
        <f t="shared" si="0"/>
        <v>22499</v>
      </c>
      <c r="F22" s="14">
        <f>SUM(B22:E22)</f>
        <v>88758</v>
      </c>
      <c r="G22" s="5"/>
      <c r="H22" s="5"/>
      <c r="I22" s="5"/>
      <c r="J22" s="5"/>
      <c r="K22" s="3"/>
      <c r="L22" s="3"/>
      <c r="M22" s="1"/>
      <c r="N22" s="1"/>
      <c r="O22" s="1"/>
      <c r="P22" s="1"/>
    </row>
    <row r="23" spans="1:16" ht="20" customHeight="1">
      <c r="A23" s="5"/>
      <c r="B23" s="12">
        <f>POWER(B22,2)</f>
        <v>463885444</v>
      </c>
      <c r="C23" s="12">
        <f t="shared" ref="C23:E23" si="1">POWER(C22,2)</f>
        <v>471845284</v>
      </c>
      <c r="D23" s="12">
        <f t="shared" si="1"/>
        <v>528954001</v>
      </c>
      <c r="E23" s="12">
        <f t="shared" si="1"/>
        <v>506205001</v>
      </c>
      <c r="F23" s="14">
        <f>SUM(B23:E23)</f>
        <v>1970889730</v>
      </c>
      <c r="G23" s="5"/>
      <c r="H23" s="5"/>
      <c r="I23" s="5"/>
      <c r="J23" s="5"/>
      <c r="K23" s="3"/>
      <c r="L23" s="3"/>
      <c r="M23" s="1"/>
      <c r="N23" s="1"/>
      <c r="O23" s="1"/>
      <c r="P23" s="1"/>
    </row>
    <row r="24" spans="1:16" ht="16">
      <c r="A24" s="5"/>
      <c r="B24" s="13">
        <f>B22/$G$16</f>
        <v>4307.6000000000004</v>
      </c>
      <c r="C24" s="13">
        <f t="shared" ref="C24:E24" si="2">C22/$G$16</f>
        <v>4344.3999999999996</v>
      </c>
      <c r="D24" s="13">
        <f t="shared" si="2"/>
        <v>4599.8</v>
      </c>
      <c r="E24" s="13">
        <f t="shared" si="2"/>
        <v>4499.8</v>
      </c>
      <c r="F24" s="6"/>
      <c r="G24" s="5"/>
      <c r="H24" s="5"/>
      <c r="I24" s="5"/>
      <c r="J24" s="5"/>
      <c r="K24" s="3"/>
      <c r="L24" s="3"/>
      <c r="M24" s="1"/>
      <c r="N24" s="1"/>
      <c r="O24" s="1"/>
      <c r="P24" s="1"/>
    </row>
    <row r="25" spans="1:16" ht="16">
      <c r="A25" s="5"/>
      <c r="B25" s="5"/>
      <c r="C25" s="5"/>
      <c r="D25" s="5"/>
      <c r="E25" s="5"/>
      <c r="F25" s="6"/>
      <c r="G25" s="5"/>
      <c r="H25" s="5"/>
      <c r="I25" s="5"/>
      <c r="J25" s="5"/>
      <c r="K25" s="3"/>
      <c r="L25" s="3"/>
      <c r="M25" s="1"/>
      <c r="N25" s="1"/>
      <c r="O25" s="1"/>
      <c r="P25" s="1"/>
    </row>
    <row r="26" spans="1:16" ht="16">
      <c r="A26" s="5"/>
      <c r="B26" s="5"/>
      <c r="C26" s="5"/>
      <c r="D26" s="5"/>
      <c r="E26" s="5"/>
      <c r="F26" s="6"/>
      <c r="G26" s="5"/>
      <c r="H26" s="5"/>
      <c r="I26" s="5"/>
      <c r="J26" s="5"/>
      <c r="K26" s="3"/>
      <c r="L26" s="3"/>
      <c r="M26" s="1"/>
      <c r="N26" s="1"/>
      <c r="O26" s="1"/>
      <c r="P26" s="1"/>
    </row>
    <row r="27" spans="1:16" ht="16">
      <c r="A27" s="5"/>
      <c r="B27" s="5"/>
      <c r="C27" s="5"/>
      <c r="D27" s="5"/>
      <c r="E27" s="5"/>
      <c r="F27" s="6"/>
      <c r="G27" s="5"/>
      <c r="H27" s="5"/>
      <c r="I27" s="5"/>
      <c r="J27" s="5"/>
      <c r="K27" s="3"/>
      <c r="L27" s="4"/>
      <c r="M27" s="1"/>
      <c r="N27" s="1"/>
      <c r="O27" s="1"/>
      <c r="P27" s="1"/>
    </row>
    <row r="28" spans="1:16" ht="16">
      <c r="A28" s="5"/>
      <c r="B28" s="28">
        <f>B15^2</f>
        <v>18215824</v>
      </c>
      <c r="C28" s="28">
        <f t="shared" ref="C28:E28" si="3">C15^2</f>
        <v>20088324</v>
      </c>
      <c r="D28" s="28">
        <f t="shared" si="3"/>
        <v>22080601</v>
      </c>
      <c r="E28" s="28">
        <f t="shared" si="3"/>
        <v>20693401</v>
      </c>
      <c r="F28" s="6"/>
      <c r="G28" s="6"/>
      <c r="H28" s="6"/>
      <c r="I28" s="6"/>
      <c r="J28" s="6"/>
      <c r="K28" s="3"/>
      <c r="L28" s="4"/>
      <c r="M28" s="1"/>
      <c r="N28" s="1"/>
      <c r="O28" s="1"/>
      <c r="P28" s="1"/>
    </row>
    <row r="29" spans="1:16" ht="16">
      <c r="A29" s="5"/>
      <c r="B29" s="29">
        <f t="shared" ref="B29:E32" si="4">B16^2</f>
        <v>20250000</v>
      </c>
      <c r="C29" s="29">
        <f t="shared" si="4"/>
        <v>20250000</v>
      </c>
      <c r="D29" s="29">
        <f t="shared" si="4"/>
        <v>23814400</v>
      </c>
      <c r="E29" s="29">
        <f t="shared" si="4"/>
        <v>22562500</v>
      </c>
      <c r="F29" s="6"/>
      <c r="G29" s="6"/>
      <c r="H29" s="6"/>
      <c r="I29" s="6"/>
      <c r="J29" s="6"/>
      <c r="K29" s="3"/>
      <c r="L29" s="4"/>
      <c r="M29" s="1"/>
      <c r="N29" s="1"/>
      <c r="O29" s="1"/>
      <c r="P29" s="1"/>
    </row>
    <row r="30" spans="1:16" ht="16">
      <c r="A30" s="5"/>
      <c r="B30" s="29">
        <f t="shared" si="4"/>
        <v>18490000</v>
      </c>
      <c r="C30" s="29">
        <f t="shared" si="4"/>
        <v>18062500</v>
      </c>
      <c r="D30" s="29">
        <f t="shared" si="4"/>
        <v>20250000</v>
      </c>
      <c r="E30" s="29">
        <f t="shared" si="4"/>
        <v>20070400</v>
      </c>
      <c r="F30" s="6"/>
      <c r="G30" s="6"/>
      <c r="H30" s="6"/>
      <c r="I30" s="6"/>
      <c r="J30" s="6"/>
      <c r="K30" s="3"/>
      <c r="L30" s="4"/>
      <c r="M30" s="1"/>
      <c r="N30" s="1"/>
      <c r="O30" s="1"/>
      <c r="P30" s="1"/>
    </row>
    <row r="31" spans="1:16" ht="16">
      <c r="A31" s="6"/>
      <c r="B31" s="29">
        <f t="shared" si="4"/>
        <v>18062500</v>
      </c>
      <c r="C31" s="29">
        <f t="shared" si="4"/>
        <v>18404100</v>
      </c>
      <c r="D31" s="29">
        <f t="shared" si="4"/>
        <v>19980900</v>
      </c>
      <c r="E31" s="29">
        <f t="shared" si="4"/>
        <v>19536400</v>
      </c>
      <c r="F31" s="6"/>
      <c r="G31" s="6"/>
      <c r="H31" s="6"/>
      <c r="I31" s="6"/>
      <c r="J31" s="6"/>
      <c r="K31" s="3"/>
      <c r="L31" s="3"/>
      <c r="M31" s="1"/>
      <c r="N31" s="1"/>
      <c r="O31" s="1"/>
      <c r="P31" s="1"/>
    </row>
    <row r="32" spans="1:16" ht="16">
      <c r="A32" s="6"/>
      <c r="B32" s="30">
        <f t="shared" si="4"/>
        <v>17808400</v>
      </c>
      <c r="C32" s="30">
        <f t="shared" si="4"/>
        <v>17640000</v>
      </c>
      <c r="D32" s="30">
        <f t="shared" si="4"/>
        <v>19802500</v>
      </c>
      <c r="E32" s="30">
        <f t="shared" si="4"/>
        <v>18490000</v>
      </c>
      <c r="F32" s="6"/>
      <c r="G32" s="6"/>
      <c r="H32" s="6"/>
      <c r="I32" s="6"/>
      <c r="J32" s="6"/>
      <c r="K32" s="3"/>
      <c r="L32" s="3"/>
      <c r="M32" s="1"/>
      <c r="N32" s="1"/>
      <c r="O32" s="1"/>
      <c r="P32" s="1"/>
    </row>
    <row r="33" spans="1:16" ht="18" customHeight="1">
      <c r="A33" s="6"/>
      <c r="B33" s="26">
        <f>SUM(B28:B32)</f>
        <v>92826724</v>
      </c>
      <c r="C33" s="26">
        <f t="shared" ref="C33:E33" si="5">SUM(C28:C32)</f>
        <v>94444924</v>
      </c>
      <c r="D33" s="26">
        <f t="shared" si="5"/>
        <v>105928401</v>
      </c>
      <c r="E33" s="26">
        <f t="shared" si="5"/>
        <v>101352701</v>
      </c>
      <c r="F33" s="24">
        <f>SUM(B33:E33)</f>
        <v>394552750</v>
      </c>
      <c r="G33" s="6"/>
      <c r="H33" s="6"/>
      <c r="I33" s="6"/>
      <c r="J33" s="6"/>
      <c r="K33" s="3"/>
      <c r="L33" s="3"/>
      <c r="M33" s="1"/>
      <c r="N33" s="1"/>
      <c r="O33" s="1"/>
      <c r="P33" s="1"/>
    </row>
    <row r="34" spans="1:16" ht="16">
      <c r="A34" s="6"/>
      <c r="B34" s="6"/>
      <c r="C34" s="6"/>
      <c r="D34" s="6"/>
      <c r="E34" s="6"/>
      <c r="F34" s="6"/>
      <c r="G34" s="6"/>
      <c r="H34" s="6"/>
      <c r="I34" s="6"/>
      <c r="J34" s="6"/>
      <c r="K34" s="3"/>
      <c r="L34" s="3"/>
      <c r="M34" s="1"/>
      <c r="N34" s="1"/>
      <c r="O34" s="1"/>
      <c r="P34" s="1"/>
    </row>
    <row r="35" spans="1:16" ht="24" customHeight="1">
      <c r="A35" s="6"/>
      <c r="B35" s="15"/>
      <c r="C35" s="15"/>
      <c r="D35" s="15"/>
      <c r="E35" s="15"/>
      <c r="F35" s="6"/>
      <c r="G35" s="6"/>
      <c r="H35" s="6"/>
      <c r="I35" s="6"/>
      <c r="J35" s="6"/>
      <c r="K35" s="3"/>
      <c r="L35" s="3"/>
      <c r="M35" s="1"/>
      <c r="N35" s="1"/>
      <c r="O35" s="1"/>
      <c r="P35" s="1"/>
    </row>
    <row r="36" spans="1:16" ht="16">
      <c r="A36" s="6"/>
      <c r="B36" s="16">
        <f>SUM(B15:E15)</f>
        <v>17998</v>
      </c>
      <c r="C36" s="16">
        <f>B36^2</f>
        <v>323928004</v>
      </c>
      <c r="D36" s="17">
        <f>B36/$G$17</f>
        <v>4499.5</v>
      </c>
      <c r="E36" s="16">
        <f>SUM(B28:E28)</f>
        <v>81078150</v>
      </c>
      <c r="F36" s="6"/>
      <c r="G36" s="6"/>
      <c r="H36" s="6"/>
      <c r="I36" s="6"/>
      <c r="J36" s="6"/>
      <c r="K36" s="3"/>
      <c r="L36" s="3"/>
      <c r="M36" s="1"/>
      <c r="N36" s="1"/>
      <c r="O36" s="1"/>
      <c r="P36" s="1"/>
    </row>
    <row r="37" spans="1:16" ht="16">
      <c r="A37" s="6"/>
      <c r="B37" s="16">
        <f t="shared" ref="B37:B40" si="6">SUM(B16:E16)</f>
        <v>18630</v>
      </c>
      <c r="C37" s="16">
        <f t="shared" ref="C37:C40" si="7">B37^2</f>
        <v>347076900</v>
      </c>
      <c r="D37" s="17">
        <f t="shared" ref="D37:D39" si="8">B37/$G$17</f>
        <v>4657.5</v>
      </c>
      <c r="E37" s="16">
        <f t="shared" ref="E37:E40" si="9">SUM(B29:E29)</f>
        <v>86876900</v>
      </c>
      <c r="F37" s="6"/>
      <c r="G37" s="6"/>
      <c r="H37" s="6"/>
      <c r="I37" s="6"/>
      <c r="J37" s="6"/>
      <c r="K37" s="3"/>
      <c r="L37" s="3"/>
      <c r="M37" s="1"/>
      <c r="N37" s="1"/>
      <c r="O37" s="1"/>
      <c r="P37" s="1"/>
    </row>
    <row r="38" spans="1:16" ht="16">
      <c r="A38" s="6"/>
      <c r="B38" s="16">
        <f t="shared" si="6"/>
        <v>17530</v>
      </c>
      <c r="C38" s="16">
        <f t="shared" si="7"/>
        <v>307300900</v>
      </c>
      <c r="D38" s="17">
        <f t="shared" si="8"/>
        <v>4382.5</v>
      </c>
      <c r="E38" s="16">
        <f t="shared" si="9"/>
        <v>76872900</v>
      </c>
      <c r="F38" s="6"/>
      <c r="G38" s="6"/>
      <c r="H38" s="6"/>
      <c r="I38" s="6"/>
      <c r="J38" s="6"/>
      <c r="K38" s="3"/>
      <c r="L38" s="3"/>
      <c r="M38" s="1"/>
      <c r="N38" s="1"/>
      <c r="O38" s="1"/>
      <c r="P38" s="1"/>
    </row>
    <row r="39" spans="1:16" ht="16">
      <c r="A39" s="6"/>
      <c r="B39" s="16">
        <f t="shared" si="6"/>
        <v>17430</v>
      </c>
      <c r="C39" s="16">
        <f t="shared" si="7"/>
        <v>303804900</v>
      </c>
      <c r="D39" s="17">
        <f t="shared" si="8"/>
        <v>4357.5</v>
      </c>
      <c r="E39" s="16">
        <f t="shared" si="9"/>
        <v>75983900</v>
      </c>
      <c r="F39" s="6"/>
      <c r="G39" s="6"/>
      <c r="H39" s="6"/>
      <c r="I39" s="6"/>
      <c r="J39" s="6"/>
      <c r="K39" s="3"/>
      <c r="L39" s="3"/>
      <c r="M39" s="1"/>
      <c r="N39" s="1"/>
      <c r="O39" s="1"/>
      <c r="P39" s="1"/>
    </row>
    <row r="40" spans="1:16" ht="16">
      <c r="A40" s="6"/>
      <c r="B40" s="16">
        <f t="shared" si="6"/>
        <v>17170</v>
      </c>
      <c r="C40" s="16">
        <f t="shared" si="7"/>
        <v>294808900</v>
      </c>
      <c r="D40" s="17">
        <v>56</v>
      </c>
      <c r="E40" s="16">
        <f t="shared" si="9"/>
        <v>73740900</v>
      </c>
      <c r="F40" s="6"/>
      <c r="G40" s="6"/>
      <c r="H40" s="6"/>
      <c r="I40" s="6"/>
      <c r="J40" s="6"/>
      <c r="K40" s="3"/>
      <c r="L40" s="3"/>
      <c r="M40" s="1"/>
      <c r="N40" s="1"/>
      <c r="O40" s="1"/>
      <c r="P40" s="1"/>
    </row>
    <row r="41" spans="1:16" ht="20" customHeight="1">
      <c r="A41" s="6"/>
      <c r="B41" s="26">
        <f>SUM(B36:B40)</f>
        <v>88758</v>
      </c>
      <c r="C41" s="26">
        <f>SUM(C36:C40)</f>
        <v>1576919604</v>
      </c>
      <c r="D41" s="6"/>
      <c r="E41" s="25">
        <f>SUM(E36:E40)</f>
        <v>394552750</v>
      </c>
      <c r="F41" s="6"/>
      <c r="G41" s="6"/>
      <c r="H41" s="6"/>
      <c r="I41" s="6"/>
      <c r="J41" s="6"/>
      <c r="K41" s="3"/>
      <c r="L41" s="3"/>
      <c r="M41" s="1"/>
      <c r="N41" s="1"/>
      <c r="O41" s="1"/>
      <c r="P41" s="1"/>
    </row>
    <row r="42" spans="1:16" ht="16">
      <c r="A42" s="6"/>
      <c r="B42" s="6"/>
      <c r="C42" s="6"/>
      <c r="D42" s="6"/>
      <c r="E42" s="6"/>
      <c r="F42" s="6"/>
      <c r="G42" s="6"/>
      <c r="H42" s="6"/>
      <c r="I42" s="6"/>
      <c r="J42" s="6"/>
      <c r="K42" s="3"/>
      <c r="L42" s="3"/>
      <c r="M42" s="1"/>
      <c r="N42" s="1"/>
      <c r="O42" s="1"/>
      <c r="P42" s="1"/>
    </row>
    <row r="43" spans="1:16" ht="16">
      <c r="A43" s="6"/>
      <c r="B43" s="6"/>
      <c r="C43" s="6"/>
      <c r="D43" s="6"/>
      <c r="E43" s="6"/>
      <c r="F43" s="6"/>
      <c r="G43" s="6"/>
      <c r="H43" s="6"/>
      <c r="I43" s="6"/>
      <c r="J43" s="6"/>
      <c r="K43" s="3"/>
      <c r="L43" s="3"/>
      <c r="M43" s="1"/>
      <c r="N43" s="1"/>
      <c r="O43" s="1"/>
      <c r="P43" s="1"/>
    </row>
    <row r="44" spans="1:16" ht="16">
      <c r="A44" s="6"/>
      <c r="B44" s="6"/>
      <c r="C44" s="6"/>
      <c r="D44" s="6"/>
      <c r="E44" s="6"/>
      <c r="F44" s="6"/>
      <c r="G44" s="6"/>
      <c r="H44" s="6"/>
      <c r="I44" s="6"/>
      <c r="J44" s="6"/>
      <c r="K44" s="3"/>
      <c r="L44" s="3"/>
      <c r="M44" s="1"/>
      <c r="N44" s="1"/>
      <c r="O44" s="1"/>
      <c r="P44" s="1"/>
    </row>
    <row r="45" spans="1:16" ht="16">
      <c r="A45" s="6"/>
      <c r="B45" s="6"/>
      <c r="C45" s="6"/>
      <c r="D45" s="6"/>
      <c r="E45" s="6"/>
      <c r="F45" s="6"/>
      <c r="G45" s="6"/>
      <c r="H45" s="6"/>
      <c r="I45" s="6"/>
      <c r="J45" s="6"/>
      <c r="K45" s="3"/>
      <c r="L45" s="3"/>
      <c r="M45" s="1"/>
      <c r="N45" s="1"/>
      <c r="O45" s="1"/>
      <c r="P45" s="1"/>
    </row>
    <row r="46" spans="1:16" ht="16">
      <c r="A46" s="6"/>
      <c r="B46" s="6"/>
      <c r="C46" s="6"/>
      <c r="E46" s="61">
        <f>(B41^2)/(G16*G17)</f>
        <v>393899128.19999999</v>
      </c>
      <c r="F46" s="6"/>
      <c r="G46" s="6"/>
      <c r="H46" s="6"/>
      <c r="I46" s="6"/>
      <c r="J46" s="6"/>
      <c r="K46" s="3"/>
      <c r="L46" s="3"/>
      <c r="M46" s="1"/>
      <c r="N46" s="1"/>
      <c r="O46" s="1"/>
      <c r="P46" s="1"/>
    </row>
    <row r="47" spans="1:16" ht="16">
      <c r="A47" s="6"/>
      <c r="B47" s="6"/>
      <c r="C47" s="6"/>
      <c r="D47" s="6"/>
      <c r="E47" s="6"/>
      <c r="F47" s="6"/>
      <c r="G47" s="6"/>
      <c r="H47" s="6"/>
      <c r="I47" s="6"/>
      <c r="J47" s="6"/>
      <c r="K47" s="3"/>
      <c r="L47" s="3"/>
      <c r="M47" s="1"/>
      <c r="N47" s="1"/>
      <c r="O47" s="1"/>
      <c r="P47" s="1"/>
    </row>
    <row r="48" spans="1:16" ht="16">
      <c r="A48" s="6"/>
      <c r="B48" s="6"/>
      <c r="C48" s="6"/>
      <c r="D48" s="6"/>
      <c r="E48" s="6"/>
      <c r="F48" s="6"/>
      <c r="G48" s="6"/>
      <c r="H48" s="6"/>
      <c r="I48" s="6"/>
      <c r="J48" s="6"/>
      <c r="K48" s="3"/>
      <c r="L48" s="3"/>
      <c r="M48" s="1"/>
      <c r="N48" s="1"/>
      <c r="O48" s="1"/>
      <c r="P48" s="1"/>
    </row>
    <row r="49" spans="1:16" ht="16">
      <c r="A49" s="6"/>
      <c r="B49" s="6"/>
      <c r="C49" s="6"/>
      <c r="D49" s="6"/>
      <c r="E49" s="22">
        <f>(F23/G16)-((B41^2)/(G16*G17))</f>
        <v>278817.80000001192</v>
      </c>
      <c r="F49" s="6"/>
      <c r="G49" s="6"/>
      <c r="H49" s="6"/>
      <c r="I49" s="6"/>
      <c r="J49" s="6"/>
      <c r="K49" s="3"/>
      <c r="L49" s="3"/>
      <c r="M49" s="1"/>
      <c r="N49" s="1"/>
      <c r="O49" s="1"/>
      <c r="P49" s="1"/>
    </row>
    <row r="50" spans="1:16" ht="16">
      <c r="A50" s="6"/>
      <c r="B50" s="6"/>
      <c r="C50" s="6"/>
      <c r="D50" s="6"/>
      <c r="E50" s="6"/>
      <c r="F50" s="6"/>
      <c r="G50" s="6"/>
      <c r="H50" s="6"/>
      <c r="I50" s="6"/>
      <c r="J50" s="6"/>
      <c r="K50" s="3"/>
      <c r="L50" s="3"/>
      <c r="M50" s="1"/>
      <c r="N50" s="1"/>
      <c r="O50" s="1"/>
      <c r="P50" s="1"/>
    </row>
    <row r="51" spans="1:16" ht="16">
      <c r="A51" s="6"/>
      <c r="B51" s="6"/>
      <c r="C51" s="6"/>
      <c r="D51" s="6"/>
      <c r="E51" s="6"/>
      <c r="F51" s="6"/>
      <c r="G51" s="6"/>
      <c r="H51" s="6"/>
      <c r="I51" s="6"/>
      <c r="J51" s="6"/>
      <c r="K51" s="3"/>
      <c r="L51" s="3"/>
      <c r="M51" s="1"/>
      <c r="N51" s="1"/>
      <c r="O51" s="1"/>
      <c r="P51" s="1"/>
    </row>
    <row r="52" spans="1:16" ht="16">
      <c r="A52" s="6"/>
      <c r="B52" s="6"/>
      <c r="C52" s="6"/>
      <c r="D52" s="6"/>
      <c r="E52" s="6"/>
      <c r="F52" s="6"/>
      <c r="G52" s="6"/>
      <c r="H52" s="6"/>
      <c r="I52" s="6"/>
      <c r="J52" s="6"/>
      <c r="K52" s="3"/>
      <c r="L52" s="3"/>
      <c r="M52" s="1"/>
      <c r="N52" s="1"/>
      <c r="O52" s="1"/>
      <c r="P52" s="1"/>
    </row>
    <row r="53" spans="1:16" ht="16">
      <c r="A53" s="6"/>
      <c r="B53" s="6"/>
      <c r="C53" s="6"/>
      <c r="D53" s="6"/>
      <c r="E53" s="23">
        <f>(C41/G17)-((B41^2)/(G16*G17))</f>
        <v>330772.80000001192</v>
      </c>
      <c r="F53" s="6"/>
      <c r="G53" s="6"/>
      <c r="H53" s="6"/>
      <c r="I53" s="6"/>
      <c r="J53" s="6"/>
      <c r="K53" s="3"/>
      <c r="L53" s="3"/>
      <c r="M53" s="1"/>
      <c r="N53" s="1"/>
      <c r="O53" s="1"/>
      <c r="P53" s="1"/>
    </row>
    <row r="54" spans="1:16" ht="16">
      <c r="A54" s="6"/>
      <c r="B54" s="6"/>
      <c r="C54" s="6"/>
      <c r="D54" s="6"/>
      <c r="E54" s="6"/>
      <c r="F54" s="6"/>
      <c r="G54" s="6"/>
      <c r="H54" s="6"/>
      <c r="I54" s="6"/>
      <c r="J54" s="6"/>
      <c r="K54" s="3"/>
      <c r="L54" s="3"/>
      <c r="M54" s="1"/>
      <c r="N54" s="1"/>
      <c r="O54" s="1"/>
      <c r="P54" s="1"/>
    </row>
    <row r="55" spans="1:16" ht="16">
      <c r="A55" s="6"/>
      <c r="B55" s="6"/>
      <c r="C55" s="6"/>
      <c r="D55" s="6"/>
      <c r="E55" s="6"/>
      <c r="F55" s="6"/>
      <c r="G55" s="6"/>
      <c r="H55" s="6"/>
      <c r="I55" s="6"/>
      <c r="J55" s="6"/>
      <c r="K55" s="3"/>
      <c r="L55" s="3"/>
      <c r="M55" s="1"/>
      <c r="N55" s="1"/>
      <c r="O55" s="1"/>
      <c r="P55" s="1"/>
    </row>
    <row r="56" spans="1:16" ht="16">
      <c r="A56" s="6"/>
      <c r="B56" s="6"/>
      <c r="C56" s="6"/>
      <c r="D56" s="6"/>
      <c r="E56" s="6"/>
      <c r="F56" s="6"/>
      <c r="G56" s="6"/>
      <c r="H56" s="6"/>
      <c r="I56" s="6"/>
      <c r="J56" s="6"/>
      <c r="K56" s="3"/>
      <c r="L56" s="3"/>
      <c r="M56" s="1"/>
      <c r="N56" s="1"/>
      <c r="O56" s="1"/>
      <c r="P56" s="1"/>
    </row>
    <row r="57" spans="1:16" ht="16">
      <c r="A57" s="6"/>
      <c r="B57" s="6"/>
      <c r="C57" s="6"/>
      <c r="D57" s="6"/>
      <c r="E57" s="27">
        <f>((F33+E41)/2)-((B41^2)/(G16*G17))</f>
        <v>653621.80000001192</v>
      </c>
      <c r="F57" s="6"/>
      <c r="G57" s="6"/>
      <c r="H57" s="6"/>
      <c r="I57" s="6"/>
      <c r="J57" s="6"/>
      <c r="K57" s="3"/>
      <c r="L57" s="3"/>
      <c r="M57" s="1"/>
      <c r="N57" s="1"/>
      <c r="O57" s="1"/>
      <c r="P57" s="1"/>
    </row>
    <row r="58" spans="1:16" ht="16">
      <c r="A58" s="6"/>
      <c r="B58" s="6"/>
      <c r="C58" s="6"/>
      <c r="D58" s="6"/>
      <c r="E58" s="6"/>
      <c r="F58" s="6"/>
      <c r="G58" s="6"/>
      <c r="H58" s="6"/>
      <c r="I58" s="6"/>
      <c r="J58" s="6"/>
      <c r="K58" s="3"/>
      <c r="L58" s="3"/>
      <c r="M58" s="1"/>
      <c r="N58" s="1"/>
      <c r="O58" s="1"/>
      <c r="P58" s="1"/>
    </row>
    <row r="59" spans="1:16" ht="16">
      <c r="A59" s="6"/>
      <c r="B59" s="6"/>
      <c r="C59" s="6"/>
      <c r="D59" s="6"/>
      <c r="E59" s="6"/>
      <c r="F59" s="6"/>
      <c r="G59" s="6"/>
      <c r="H59" s="6"/>
      <c r="I59" s="6"/>
      <c r="J59" s="6"/>
      <c r="K59" s="3"/>
      <c r="L59" s="3"/>
      <c r="M59" s="1"/>
      <c r="N59" s="1"/>
      <c r="O59" s="1"/>
      <c r="P59" s="1"/>
    </row>
    <row r="60" spans="1:16" ht="16">
      <c r="A60" s="6"/>
      <c r="B60" s="6"/>
      <c r="C60" s="6"/>
      <c r="D60" s="6"/>
      <c r="E60" s="6"/>
      <c r="F60" s="6"/>
      <c r="G60" s="6"/>
      <c r="H60" s="6"/>
      <c r="I60" s="6"/>
      <c r="J60" s="6"/>
      <c r="K60" s="3"/>
      <c r="L60" s="3"/>
      <c r="M60" s="1"/>
      <c r="N60" s="1"/>
      <c r="O60" s="1"/>
      <c r="P60" s="1"/>
    </row>
    <row r="61" spans="1:16" ht="16">
      <c r="A61" s="6"/>
      <c r="B61" s="6"/>
      <c r="C61" s="6"/>
      <c r="D61" s="6"/>
      <c r="E61" s="6"/>
      <c r="F61" s="6"/>
      <c r="G61" s="6"/>
      <c r="H61" s="6"/>
      <c r="I61" s="6"/>
      <c r="J61" s="6"/>
      <c r="K61" s="3"/>
      <c r="L61" s="3"/>
      <c r="M61" s="1"/>
      <c r="N61" s="1"/>
      <c r="O61" s="1"/>
      <c r="P61" s="1"/>
    </row>
    <row r="62" spans="1:16" ht="16">
      <c r="A62" s="6"/>
      <c r="B62" s="6"/>
      <c r="C62" s="6"/>
      <c r="D62" s="6"/>
      <c r="E62" s="6"/>
      <c r="F62" s="27">
        <f>E57-E49-E53</f>
        <v>44031.199999988079</v>
      </c>
      <c r="G62" s="6"/>
      <c r="H62" s="6"/>
      <c r="I62" s="6"/>
      <c r="J62" s="6"/>
      <c r="K62" s="3"/>
      <c r="L62" s="3"/>
      <c r="M62" s="1"/>
      <c r="N62" s="1"/>
      <c r="O62" s="1"/>
      <c r="P62" s="1"/>
    </row>
    <row r="63" spans="1:16" ht="16">
      <c r="A63" s="1"/>
      <c r="B63" s="1"/>
      <c r="C63" s="1"/>
      <c r="D63" s="1"/>
      <c r="E63" s="1"/>
      <c r="F63" s="1"/>
      <c r="G63" s="1"/>
      <c r="H63" s="1"/>
      <c r="I63" s="1"/>
      <c r="J63" s="1"/>
      <c r="K63" s="1"/>
      <c r="L63" s="1"/>
      <c r="M63" s="1"/>
      <c r="N63" s="1"/>
      <c r="O63" s="1"/>
      <c r="P63" s="1"/>
    </row>
    <row r="64" spans="1:16" ht="28" customHeight="1">
      <c r="A64" s="72" t="s">
        <v>16</v>
      </c>
      <c r="B64" s="72"/>
      <c r="C64" s="72" t="s">
        <v>17</v>
      </c>
      <c r="D64" s="72"/>
      <c r="E64" s="72" t="s">
        <v>15</v>
      </c>
      <c r="F64" s="72"/>
      <c r="G64" s="1"/>
      <c r="H64" s="1"/>
      <c r="I64" s="1"/>
      <c r="J64" s="1"/>
      <c r="K64" s="1"/>
      <c r="L64" s="1"/>
      <c r="M64" s="1"/>
      <c r="N64" s="1"/>
      <c r="O64" s="1"/>
      <c r="P64" s="1"/>
    </row>
    <row r="65" spans="1:16" ht="33" customHeight="1">
      <c r="A65" s="67" t="s">
        <v>18</v>
      </c>
      <c r="B65" s="68"/>
      <c r="C65" s="68" t="s">
        <v>21</v>
      </c>
      <c r="D65" s="68"/>
      <c r="E65" s="68"/>
      <c r="F65" s="68"/>
      <c r="G65" s="1"/>
      <c r="H65" s="1"/>
      <c r="I65" s="1"/>
      <c r="J65" s="1"/>
      <c r="K65" s="1"/>
      <c r="L65" s="1"/>
      <c r="M65" s="1"/>
      <c r="N65" s="1"/>
      <c r="O65" s="1"/>
      <c r="P65" s="1"/>
    </row>
    <row r="66" spans="1:16" ht="33" customHeight="1">
      <c r="A66" s="67" t="s">
        <v>51</v>
      </c>
      <c r="B66" s="68"/>
      <c r="C66" s="68" t="s">
        <v>23</v>
      </c>
      <c r="D66" s="68"/>
      <c r="E66" s="68"/>
      <c r="F66" s="68"/>
      <c r="G66" s="1"/>
      <c r="H66" s="1"/>
      <c r="I66" s="1"/>
      <c r="J66" s="1"/>
      <c r="K66" s="1"/>
      <c r="L66" s="1"/>
      <c r="M66" s="1"/>
      <c r="N66" s="1"/>
      <c r="O66" s="1"/>
      <c r="P66" s="1"/>
    </row>
    <row r="67" spans="1:16" ht="32" customHeight="1">
      <c r="A67" s="67" t="s">
        <v>19</v>
      </c>
      <c r="B67" s="68"/>
      <c r="C67" s="68" t="s">
        <v>30</v>
      </c>
      <c r="D67" s="68"/>
      <c r="E67" s="68"/>
      <c r="F67" s="68"/>
      <c r="G67" s="1"/>
      <c r="H67" s="1"/>
      <c r="I67" s="1"/>
      <c r="J67" s="1"/>
      <c r="K67" s="1"/>
      <c r="L67" s="1"/>
      <c r="M67" s="1"/>
      <c r="N67" s="1"/>
      <c r="O67" s="1"/>
      <c r="P67" s="1"/>
    </row>
    <row r="68" spans="1:16" ht="36" customHeight="1">
      <c r="A68" s="67" t="s">
        <v>20</v>
      </c>
      <c r="B68" s="68"/>
      <c r="C68" s="68" t="s">
        <v>31</v>
      </c>
      <c r="D68" s="68"/>
      <c r="E68" s="68"/>
      <c r="F68" s="68"/>
    </row>
    <row r="69" spans="1:16">
      <c r="A69" s="31"/>
      <c r="B69" s="31"/>
      <c r="C69" s="31"/>
      <c r="D69" s="31"/>
      <c r="E69" s="31"/>
      <c r="F69" s="31"/>
      <c r="G69" s="31"/>
    </row>
    <row r="70" spans="1:16" ht="16">
      <c r="A70" s="65" t="s">
        <v>22</v>
      </c>
      <c r="B70" s="65"/>
      <c r="C70" s="31"/>
      <c r="D70" s="32">
        <f>E49/(G17-1)</f>
        <v>92939.266666670635</v>
      </c>
      <c r="E70" s="31"/>
      <c r="F70" s="32">
        <f>F62/((G16-1)*(G17-1))</f>
        <v>3669.2666666656733</v>
      </c>
      <c r="G70" s="31"/>
    </row>
    <row r="71" spans="1:16">
      <c r="A71" s="31"/>
      <c r="B71" s="31"/>
      <c r="C71" s="31"/>
      <c r="D71" s="31"/>
      <c r="E71" s="31"/>
      <c r="F71" s="31"/>
      <c r="G71" s="31"/>
    </row>
    <row r="72" spans="1:16">
      <c r="A72" s="31"/>
      <c r="B72" s="31"/>
      <c r="C72" s="31"/>
      <c r="D72" s="31"/>
      <c r="E72" s="31"/>
      <c r="F72" s="31"/>
      <c r="G72" s="31"/>
    </row>
    <row r="73" spans="1:16" ht="16">
      <c r="A73" s="31"/>
      <c r="B73" s="31"/>
      <c r="C73" s="33">
        <f>D70/F70</f>
        <v>25.329112084166447</v>
      </c>
      <c r="E73" s="31"/>
      <c r="F73" s="31"/>
      <c r="G73" s="31"/>
    </row>
    <row r="74" spans="1:16">
      <c r="A74" s="31"/>
      <c r="B74" s="31"/>
      <c r="C74" s="31"/>
      <c r="D74" s="31"/>
      <c r="E74" s="31"/>
      <c r="F74" s="31"/>
      <c r="G74" s="31"/>
    </row>
    <row r="75" spans="1:16">
      <c r="A75" s="31"/>
      <c r="B75" s="31"/>
      <c r="C75" s="31"/>
      <c r="D75" s="31"/>
      <c r="E75" s="31"/>
      <c r="F75" s="31"/>
      <c r="G75" s="31"/>
    </row>
    <row r="76" spans="1:16">
      <c r="A76" s="31"/>
      <c r="B76" s="31"/>
      <c r="C76" s="31"/>
      <c r="D76" s="31"/>
      <c r="E76" s="31"/>
      <c r="F76" s="31"/>
      <c r="G76" s="31"/>
    </row>
    <row r="77" spans="1:16" ht="13" customHeight="1">
      <c r="A77" s="31"/>
      <c r="B77" s="31"/>
      <c r="C77" s="31"/>
      <c r="D77" s="31"/>
      <c r="E77" s="31"/>
      <c r="F77" s="31"/>
      <c r="G77" s="31"/>
    </row>
    <row r="78" spans="1:16" ht="13" customHeight="1">
      <c r="A78" s="31"/>
      <c r="B78" s="31"/>
      <c r="C78" s="31"/>
      <c r="D78" s="31"/>
      <c r="E78" s="31"/>
      <c r="F78" s="31"/>
      <c r="G78" s="31"/>
    </row>
    <row r="79" spans="1:16" ht="14" customHeight="1">
      <c r="A79" s="31"/>
      <c r="B79" s="31"/>
      <c r="C79" s="31"/>
      <c r="D79" s="31"/>
      <c r="E79" s="31"/>
      <c r="F79" s="31"/>
      <c r="G79" s="31"/>
    </row>
    <row r="80" spans="1:16">
      <c r="A80" s="31"/>
      <c r="B80" s="31"/>
      <c r="C80" s="31"/>
      <c r="D80" s="31"/>
      <c r="E80" s="31"/>
      <c r="F80" s="31"/>
      <c r="G80" s="31"/>
    </row>
    <row r="81" spans="1:7" ht="16">
      <c r="A81" s="31"/>
      <c r="B81" s="66" t="s">
        <v>3</v>
      </c>
      <c r="C81" s="66"/>
      <c r="D81" s="66"/>
      <c r="E81" s="66"/>
      <c r="F81" s="66"/>
      <c r="G81" s="31"/>
    </row>
    <row r="82" spans="1:7" ht="12" customHeight="1">
      <c r="A82" s="31"/>
      <c r="B82" s="31"/>
      <c r="C82" s="31"/>
      <c r="D82" s="31"/>
      <c r="E82" s="31"/>
      <c r="F82" s="31"/>
      <c r="G82" s="31"/>
    </row>
    <row r="83" spans="1:7">
      <c r="A83" s="31"/>
      <c r="B83" s="31"/>
      <c r="C83" s="31"/>
      <c r="D83" s="31"/>
      <c r="E83" s="31"/>
      <c r="F83" s="31"/>
      <c r="G83" s="31"/>
    </row>
  </sheetData>
  <sheetCalcPr fullCalcOnLoad="1"/>
  <mergeCells count="18">
    <mergeCell ref="B13:E13"/>
    <mergeCell ref="A64:B64"/>
    <mergeCell ref="C64:D64"/>
    <mergeCell ref="E64:F64"/>
    <mergeCell ref="A65:B65"/>
    <mergeCell ref="C65:D65"/>
    <mergeCell ref="E65:F65"/>
    <mergeCell ref="A70:B70"/>
    <mergeCell ref="B81:F81"/>
    <mergeCell ref="A66:B66"/>
    <mergeCell ref="A67:B67"/>
    <mergeCell ref="A68:B68"/>
    <mergeCell ref="C66:D66"/>
    <mergeCell ref="C67:D67"/>
    <mergeCell ref="C68:D68"/>
    <mergeCell ref="E66:F66"/>
    <mergeCell ref="E67:F67"/>
    <mergeCell ref="E68:F68"/>
  </mergeCells>
  <phoneticPr fontId="1" type="noConversion"/>
  <printOptions horizontalCentered="1" verticalCentered="1"/>
  <pageMargins left="0.38976377952755908" right="0.38976377952755908" top="0.53149606299212604" bottom="0.38976377952755908" header="9.8425196850393706E-2" footer="0"/>
  <pageSetup paperSize="0" orientation="portrait" horizontalDpi="4294967292" verticalDpi="4294967292"/>
  <headerFooter>
    <oddHeader>&amp;L&amp;"Times New Roman,Normal"&amp;12Estadistica II&amp;C&amp;G&amp;RDiseño De Bloques Completos Al Azar</oddHeader>
    <oddFooter>&amp;L&amp;"Times New Roman,Normal"&amp;12Instituto Tecnologico De Pachuca&amp;C&amp;G&amp;R&amp;G</oddFooter>
  </headerFooter>
  <drawing r:id="rId1"/>
  <legacyDrawing r:id="rId2"/>
  <legacyDrawingHF r:id="rId3"/>
  <oleObjects>
    <oleObject progId="Equation.DSMT4" shapeId="1025" r:id="rId4"/>
    <oleObject progId="Equation.DSMT4" shapeId="1026" r:id="rId5"/>
    <oleObject progId="Equation.DSMT4" shapeId="1027" r:id="rId6"/>
    <oleObject progId="Equation.DSMT4" shapeId="1028" r:id="rId7"/>
    <oleObject progId="Equation.DSMT4" shapeId="1029" r:id="rId8"/>
    <oleObject progId="Equation.DSMT4" shapeId="1030" r:id="rId9"/>
    <oleObject progId="Equation.DSMT4" shapeId="1031" r:id="rId10"/>
    <oleObject progId="Equation.DSMT4" shapeId="1034" r:id="rId11"/>
    <oleObject progId="Equation.DSMT4" shapeId="1035" r:id="rId12"/>
    <oleObject progId="Equation.DSMT4" shapeId="1037" r:id="rId13"/>
    <oleObject progId="Equation.DSMT4" shapeId="1040" r:id="rId14"/>
    <oleObject progId="Equation.DSMT4" shapeId="1041" r:id="rId15"/>
    <oleObject progId="Equation.DSMT4" shapeId="1042" r:id="rId16"/>
    <oleObject progId="Equation.DSMT4" shapeId="1047" r:id="rId17"/>
    <oleObject progId="Equation.DSMT4" shapeId="1050" r:id="rId18"/>
    <oleObject progId="Equation.DSMT4" shapeId="1051" r:id="rId19"/>
    <oleObject progId="Equation.DSMT4" shapeId="1052" r:id="rId20"/>
    <oleObject progId="Equation.DSMT4" shapeId="1053" r:id="rId21"/>
    <oleObject progId="Equation.DSMT4" shapeId="1054" r:id="rId22"/>
    <oleObject progId="Equation.DSMT4" shapeId="1056" r:id="rId23"/>
    <oleObject progId="Equation.DSMT4" shapeId="1057" r:id="rId24"/>
    <oleObject progId="Equation.DSMT4" shapeId="1058" r:id="rId25"/>
    <oleObject progId="Equation.DSMT4" shapeId="1059" r:id="rId26"/>
    <oleObject progId="Equation.DSMT4" shapeId="1061" r:id="rId27"/>
  </oleObjects>
  <extLst>
    <ext xmlns:mx="http://schemas.microsoft.com/office/mac/excel/2008/main" uri="http://schemas.microsoft.com/office/mac/excel/2008/main">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0:I110"/>
  <sheetViews>
    <sheetView view="pageLayout" topLeftCell="A59" workbookViewId="0">
      <selection activeCell="C73" sqref="C73"/>
    </sheetView>
  </sheetViews>
  <sheetFormatPr baseColWidth="10" defaultRowHeight="15"/>
  <cols>
    <col min="3" max="3" width="12.83203125" customWidth="1"/>
    <col min="4" max="4" width="13.1640625" customWidth="1"/>
    <col min="5" max="5" width="10.1640625" customWidth="1"/>
    <col min="6" max="6" width="11.33203125" customWidth="1"/>
    <col min="7" max="7" width="12.1640625" customWidth="1"/>
  </cols>
  <sheetData>
    <row r="10" spans="1:7">
      <c r="B10" s="76" t="s">
        <v>24</v>
      </c>
      <c r="C10" s="76"/>
      <c r="D10" s="76"/>
    </row>
    <row r="11" spans="1:7">
      <c r="A11" s="2"/>
      <c r="B11" s="19">
        <v>1</v>
      </c>
      <c r="C11" s="19">
        <v>2</v>
      </c>
      <c r="D11" s="19">
        <v>3</v>
      </c>
    </row>
    <row r="12" spans="1:7">
      <c r="A12" s="20">
        <v>1</v>
      </c>
      <c r="B12" s="18">
        <v>14.823</v>
      </c>
      <c r="C12" s="18">
        <v>25.151</v>
      </c>
      <c r="D12" s="18">
        <v>32.604999999999997</v>
      </c>
    </row>
    <row r="13" spans="1:7" ht="17">
      <c r="A13" s="20">
        <v>2</v>
      </c>
      <c r="B13" s="18">
        <v>14.676</v>
      </c>
      <c r="C13" s="18">
        <v>25.401</v>
      </c>
      <c r="D13" s="18">
        <v>32.46</v>
      </c>
      <c r="F13" s="34" t="s">
        <v>36</v>
      </c>
      <c r="G13" s="36">
        <v>5</v>
      </c>
    </row>
    <row r="14" spans="1:7" ht="17">
      <c r="A14" s="20">
        <v>3</v>
      </c>
      <c r="B14" s="18">
        <v>14.72</v>
      </c>
      <c r="C14" s="18">
        <v>25.131</v>
      </c>
      <c r="D14" s="18">
        <v>32.256</v>
      </c>
      <c r="F14" s="34" t="s">
        <v>37</v>
      </c>
      <c r="G14" s="36">
        <v>3</v>
      </c>
    </row>
    <row r="15" spans="1:7">
      <c r="A15" s="20">
        <v>4</v>
      </c>
      <c r="B15" s="18">
        <v>14.513999999999999</v>
      </c>
      <c r="C15" s="18">
        <v>25.030999999999999</v>
      </c>
      <c r="D15" s="18">
        <v>32.668999999999997</v>
      </c>
    </row>
    <row r="16" spans="1:7">
      <c r="A16" s="20">
        <v>5</v>
      </c>
      <c r="B16" s="18">
        <v>15.065</v>
      </c>
      <c r="C16" s="18">
        <v>25.277000000000001</v>
      </c>
      <c r="D16" s="18">
        <v>32.110999999999997</v>
      </c>
    </row>
    <row r="17" spans="1:9">
      <c r="A17" s="35"/>
      <c r="B17" s="35"/>
      <c r="C17" s="35"/>
      <c r="D17" s="35"/>
      <c r="E17" s="35"/>
      <c r="F17" s="35"/>
      <c r="G17" s="35"/>
      <c r="H17" s="35"/>
      <c r="I17" s="35"/>
    </row>
    <row r="18" spans="1:9" ht="16">
      <c r="A18" s="35"/>
      <c r="B18" s="35"/>
      <c r="C18" s="35"/>
      <c r="D18" s="35"/>
      <c r="E18" s="10" t="s">
        <v>14</v>
      </c>
      <c r="F18" s="35"/>
      <c r="G18" s="35"/>
      <c r="H18" s="35"/>
      <c r="I18" s="35"/>
    </row>
    <row r="19" spans="1:9" ht="19" customHeight="1">
      <c r="A19" s="35"/>
      <c r="B19" s="37">
        <f>SUM(B12:B16)</f>
        <v>73.798000000000002</v>
      </c>
      <c r="C19" s="37">
        <f>SUM(C12:C16)</f>
        <v>125.991</v>
      </c>
      <c r="D19" s="40">
        <f>SUM(D12:D16)</f>
        <v>162.101</v>
      </c>
      <c r="E19" s="41">
        <f>SUM(B19:D19)</f>
        <v>361.89</v>
      </c>
      <c r="F19" s="35"/>
      <c r="G19" s="35"/>
      <c r="H19" s="35"/>
      <c r="I19" s="35"/>
    </row>
    <row r="20" spans="1:9" ht="18" customHeight="1">
      <c r="A20" s="35"/>
      <c r="B20" s="38">
        <f>POWER(B19,2)</f>
        <v>5446.1448040000005</v>
      </c>
      <c r="C20" s="38">
        <f t="shared" ref="C20:D20" si="0">POWER(C19,2)</f>
        <v>15873.732081</v>
      </c>
      <c r="D20" s="38">
        <f t="shared" si="0"/>
        <v>26276.734200999999</v>
      </c>
      <c r="E20" s="42">
        <f>SUM(B20:D20)</f>
        <v>47596.611086000004</v>
      </c>
      <c r="F20" s="35"/>
      <c r="G20" s="35"/>
      <c r="H20" s="35"/>
      <c r="I20" s="35"/>
    </row>
    <row r="21" spans="1:9" ht="18" customHeight="1">
      <c r="A21" s="35"/>
      <c r="B21" s="39">
        <f>B19/$G$13</f>
        <v>14.759600000000001</v>
      </c>
      <c r="C21" s="39">
        <f t="shared" ref="C21:D21" si="1">C19/$G$13</f>
        <v>25.1982</v>
      </c>
      <c r="D21" s="39">
        <f t="shared" si="1"/>
        <v>32.420200000000001</v>
      </c>
      <c r="E21" s="35"/>
      <c r="F21" s="35"/>
      <c r="G21" s="35"/>
      <c r="H21" s="35"/>
      <c r="I21" s="35"/>
    </row>
    <row r="22" spans="1:9">
      <c r="A22" s="35"/>
      <c r="B22" s="35"/>
      <c r="C22" s="35"/>
      <c r="D22" s="35"/>
      <c r="E22" s="35"/>
      <c r="F22" s="35"/>
      <c r="G22" s="35"/>
      <c r="H22" s="35"/>
      <c r="I22" s="35"/>
    </row>
    <row r="23" spans="1:9">
      <c r="A23" s="35"/>
      <c r="B23" s="35"/>
      <c r="C23" s="35"/>
      <c r="D23" s="35"/>
      <c r="E23" s="35"/>
      <c r="F23" s="35"/>
      <c r="G23" s="35"/>
      <c r="H23" s="35"/>
      <c r="I23" s="35"/>
    </row>
    <row r="24" spans="1:9">
      <c r="A24" s="35"/>
      <c r="B24" s="35"/>
      <c r="C24" s="35"/>
      <c r="D24" s="35"/>
      <c r="E24" s="35"/>
      <c r="F24" s="35"/>
      <c r="G24" s="35"/>
      <c r="H24" s="35"/>
      <c r="I24" s="35"/>
    </row>
    <row r="25" spans="1:9" ht="16">
      <c r="A25" s="35"/>
      <c r="B25" s="37">
        <f>B12^2</f>
        <v>219.72132900000003</v>
      </c>
      <c r="C25" s="37">
        <f t="shared" ref="C25:D25" si="2">C12^2</f>
        <v>632.57280100000003</v>
      </c>
      <c r="D25" s="37">
        <f t="shared" si="2"/>
        <v>1063.0860249999998</v>
      </c>
      <c r="E25" s="35"/>
      <c r="F25" s="35"/>
      <c r="G25" s="35"/>
      <c r="H25" s="35"/>
      <c r="I25" s="35"/>
    </row>
    <row r="26" spans="1:9" ht="16">
      <c r="A26" s="35"/>
      <c r="B26" s="38">
        <f t="shared" ref="B26:D26" si="3">B13^2</f>
        <v>215.38497599999999</v>
      </c>
      <c r="C26" s="38">
        <f t="shared" si="3"/>
        <v>645.21080099999995</v>
      </c>
      <c r="D26" s="38">
        <f t="shared" si="3"/>
        <v>1053.6516000000001</v>
      </c>
      <c r="E26" s="35"/>
      <c r="F26" s="35"/>
      <c r="G26" s="35"/>
      <c r="H26" s="35"/>
      <c r="I26" s="35"/>
    </row>
    <row r="27" spans="1:9" ht="16">
      <c r="A27" s="35"/>
      <c r="B27" s="38">
        <f t="shared" ref="B27:D27" si="4">B14^2</f>
        <v>216.67840000000001</v>
      </c>
      <c r="C27" s="38">
        <f t="shared" si="4"/>
        <v>631.56716100000006</v>
      </c>
      <c r="D27" s="38">
        <f t="shared" si="4"/>
        <v>1040.4495360000001</v>
      </c>
      <c r="E27" s="35"/>
      <c r="F27" s="35"/>
      <c r="G27" s="35"/>
      <c r="H27" s="35"/>
      <c r="I27" s="35"/>
    </row>
    <row r="28" spans="1:9" ht="16">
      <c r="A28" s="35"/>
      <c r="B28" s="38">
        <f t="shared" ref="B28:D28" si="5">B15^2</f>
        <v>210.65619599999999</v>
      </c>
      <c r="C28" s="38">
        <f t="shared" si="5"/>
        <v>626.55096099999992</v>
      </c>
      <c r="D28" s="38">
        <f t="shared" si="5"/>
        <v>1067.2635609999998</v>
      </c>
      <c r="E28" s="35"/>
      <c r="F28" s="35"/>
      <c r="G28" s="35"/>
      <c r="H28" s="35"/>
      <c r="I28" s="35"/>
    </row>
    <row r="29" spans="1:9" ht="16">
      <c r="A29" s="35"/>
      <c r="B29" s="38">
        <f t="shared" ref="B29:D29" si="6">B16^2</f>
        <v>226.95422499999998</v>
      </c>
      <c r="C29" s="38">
        <f t="shared" si="6"/>
        <v>638.92672900000002</v>
      </c>
      <c r="D29" s="38">
        <f t="shared" si="6"/>
        <v>1031.1163209999997</v>
      </c>
      <c r="E29" s="35"/>
      <c r="F29" s="35"/>
      <c r="G29" s="35"/>
      <c r="H29" s="35"/>
      <c r="I29" s="35"/>
    </row>
    <row r="30" spans="1:9" ht="16">
      <c r="A30" s="35"/>
      <c r="B30" s="44">
        <f>SUM(B25:B29)</f>
        <v>1089.3951260000001</v>
      </c>
      <c r="C30" s="44">
        <f t="shared" ref="C30:D30" si="7">SUM(C25:C29)</f>
        <v>3174.8284530000001</v>
      </c>
      <c r="D30" s="44">
        <f t="shared" si="7"/>
        <v>5255.5670429999991</v>
      </c>
      <c r="E30" s="45">
        <f>SUM(B30:D30)</f>
        <v>9519.7906220000004</v>
      </c>
      <c r="F30" s="35"/>
      <c r="G30" s="35"/>
      <c r="H30" s="35"/>
      <c r="I30" s="35"/>
    </row>
    <row r="31" spans="1:9">
      <c r="A31" s="35"/>
      <c r="B31" s="35"/>
      <c r="C31" s="35"/>
      <c r="D31" s="35"/>
      <c r="E31" s="35"/>
      <c r="F31" s="35"/>
      <c r="G31" s="35"/>
      <c r="H31" s="35"/>
      <c r="I31" s="35"/>
    </row>
    <row r="32" spans="1:9" ht="24" customHeight="1">
      <c r="A32" s="35"/>
      <c r="B32" s="15"/>
      <c r="C32" s="15"/>
      <c r="D32" s="15"/>
      <c r="E32" s="15"/>
      <c r="F32" s="35"/>
      <c r="G32" s="35"/>
      <c r="H32" s="35"/>
      <c r="I32" s="35"/>
    </row>
    <row r="33" spans="1:9" ht="16">
      <c r="A33" s="35"/>
      <c r="B33" s="46">
        <f>SUM(B12:D12)</f>
        <v>72.579000000000008</v>
      </c>
      <c r="C33" s="46">
        <f>B33^2</f>
        <v>5267.7112410000009</v>
      </c>
      <c r="D33" s="46">
        <f>B33/$G$14</f>
        <v>24.193000000000001</v>
      </c>
      <c r="E33" s="46">
        <f>SUM(B25:D25)</f>
        <v>1915.3801549999998</v>
      </c>
      <c r="F33" s="35"/>
      <c r="G33" s="35"/>
      <c r="H33" s="35"/>
      <c r="I33" s="35"/>
    </row>
    <row r="34" spans="1:9" ht="16">
      <c r="A34" s="35"/>
      <c r="B34" s="46">
        <f t="shared" ref="B34:B37" si="8">SUM(B13:D13)</f>
        <v>72.537000000000006</v>
      </c>
      <c r="C34" s="46">
        <f t="shared" ref="C34:C37" si="9">B34^2</f>
        <v>5261.6163690000012</v>
      </c>
      <c r="D34" s="46">
        <f t="shared" ref="D34:D37" si="10">B34/$G$14</f>
        <v>24.179000000000002</v>
      </c>
      <c r="E34" s="46">
        <f t="shared" ref="E34:E37" si="11">SUM(B26:D26)</f>
        <v>1914.2473770000001</v>
      </c>
      <c r="F34" s="35"/>
      <c r="G34" s="35"/>
      <c r="H34" s="35"/>
      <c r="I34" s="35"/>
    </row>
    <row r="35" spans="1:9" ht="16">
      <c r="A35" s="35"/>
      <c r="B35" s="46">
        <f t="shared" si="8"/>
        <v>72.106999999999999</v>
      </c>
      <c r="C35" s="46">
        <f t="shared" si="9"/>
        <v>5199.419449</v>
      </c>
      <c r="D35" s="46">
        <f t="shared" si="10"/>
        <v>24.035666666666668</v>
      </c>
      <c r="E35" s="46">
        <f t="shared" si="11"/>
        <v>1888.6950970000003</v>
      </c>
      <c r="F35" s="35"/>
      <c r="G35" s="35"/>
      <c r="H35" s="35"/>
      <c r="I35" s="35"/>
    </row>
    <row r="36" spans="1:9" ht="16">
      <c r="A36" s="35"/>
      <c r="B36" s="46">
        <f t="shared" si="8"/>
        <v>72.213999999999999</v>
      </c>
      <c r="C36" s="46">
        <f t="shared" si="9"/>
        <v>5214.8617960000001</v>
      </c>
      <c r="D36" s="46">
        <f t="shared" si="10"/>
        <v>24.071333333333332</v>
      </c>
      <c r="E36" s="46">
        <f t="shared" si="11"/>
        <v>1904.4707179999996</v>
      </c>
      <c r="F36" s="35"/>
      <c r="G36" s="35"/>
      <c r="H36" s="35"/>
      <c r="I36" s="35"/>
    </row>
    <row r="37" spans="1:9" ht="16">
      <c r="A37" s="35"/>
      <c r="B37" s="46">
        <f t="shared" si="8"/>
        <v>72.453000000000003</v>
      </c>
      <c r="C37" s="46">
        <f t="shared" si="9"/>
        <v>5249.4372090000006</v>
      </c>
      <c r="D37" s="46">
        <f t="shared" si="10"/>
        <v>24.151</v>
      </c>
      <c r="E37" s="46">
        <f t="shared" si="11"/>
        <v>1896.9972749999997</v>
      </c>
      <c r="F37" s="35"/>
      <c r="G37" s="35"/>
      <c r="H37" s="35"/>
      <c r="I37" s="35"/>
    </row>
    <row r="38" spans="1:9" ht="19" customHeight="1">
      <c r="A38" s="35"/>
      <c r="B38" s="47">
        <f>SUM(B33:B37)</f>
        <v>361.89</v>
      </c>
      <c r="C38" s="47">
        <f>SUM(C33:C37)</f>
        <v>26193.046064000002</v>
      </c>
      <c r="D38" s="35"/>
      <c r="E38" s="43">
        <f>SUM(E33:E37)</f>
        <v>9519.7906220000004</v>
      </c>
      <c r="F38" s="35"/>
      <c r="G38" s="35"/>
      <c r="H38" s="35"/>
      <c r="I38" s="35"/>
    </row>
    <row r="39" spans="1:9">
      <c r="A39" s="35"/>
      <c r="B39" s="35"/>
      <c r="C39" s="35"/>
      <c r="D39" s="35"/>
      <c r="E39" s="35"/>
      <c r="F39" s="35"/>
      <c r="G39" s="35"/>
      <c r="H39" s="35"/>
      <c r="I39" s="35"/>
    </row>
    <row r="40" spans="1:9">
      <c r="A40" s="35"/>
      <c r="B40" s="35"/>
      <c r="C40" s="35"/>
      <c r="D40" s="35"/>
      <c r="E40" s="35"/>
      <c r="F40" s="35"/>
      <c r="G40" s="35"/>
      <c r="H40" s="35"/>
      <c r="I40" s="35"/>
    </row>
    <row r="41" spans="1:9">
      <c r="A41" s="35"/>
      <c r="B41" s="35"/>
      <c r="C41" s="35"/>
      <c r="D41" s="35"/>
      <c r="E41" s="35"/>
      <c r="F41" s="35"/>
      <c r="G41" s="35"/>
      <c r="H41" s="35"/>
      <c r="I41" s="35"/>
    </row>
    <row r="42" spans="1:9">
      <c r="A42" s="35"/>
      <c r="B42" s="35"/>
      <c r="C42" s="35"/>
      <c r="D42" s="35"/>
      <c r="E42" s="35"/>
      <c r="F42" s="35"/>
      <c r="G42" s="35"/>
      <c r="H42" s="35"/>
      <c r="I42" s="35"/>
    </row>
    <row r="43" spans="1:9">
      <c r="A43" s="35"/>
      <c r="B43" s="35"/>
      <c r="C43" s="35"/>
      <c r="D43" s="35"/>
      <c r="E43" s="35"/>
      <c r="F43" s="35"/>
      <c r="G43" s="35"/>
      <c r="H43" s="35"/>
      <c r="I43" s="35"/>
    </row>
    <row r="44" spans="1:9">
      <c r="A44" s="35"/>
      <c r="B44" s="35"/>
      <c r="C44" s="35"/>
      <c r="D44" s="35"/>
      <c r="E44" s="35"/>
      <c r="F44" s="35"/>
      <c r="G44" s="35"/>
      <c r="H44" s="35"/>
      <c r="I44" s="35"/>
    </row>
    <row r="45" spans="1:9">
      <c r="A45" s="35"/>
      <c r="B45" s="35"/>
      <c r="C45" s="35"/>
      <c r="D45" s="35"/>
      <c r="E45" s="35"/>
      <c r="F45" s="35"/>
      <c r="G45" s="35"/>
      <c r="H45" s="35"/>
      <c r="I45" s="35"/>
    </row>
    <row r="46" spans="1:9">
      <c r="A46" s="35"/>
      <c r="B46" s="35"/>
      <c r="C46" s="35"/>
      <c r="D46" s="35"/>
      <c r="E46" s="35"/>
      <c r="F46" s="35"/>
      <c r="G46" s="35"/>
      <c r="H46" s="35"/>
      <c r="I46" s="35"/>
    </row>
    <row r="47" spans="1:9" ht="16">
      <c r="A47" s="35"/>
      <c r="B47" s="35"/>
      <c r="C47" s="35"/>
      <c r="D47" s="35"/>
      <c r="E47" s="48">
        <f>(B38^2)/(G13*G14)</f>
        <v>8730.9581399999988</v>
      </c>
      <c r="F47" s="35"/>
      <c r="G47" s="35"/>
      <c r="H47" s="35"/>
      <c r="I47" s="35"/>
    </row>
    <row r="48" spans="1:9">
      <c r="A48" s="35"/>
      <c r="B48" s="35"/>
      <c r="C48" s="35"/>
      <c r="D48" s="35"/>
      <c r="E48" s="35"/>
      <c r="F48" s="35"/>
      <c r="G48" s="35"/>
      <c r="H48" s="35"/>
      <c r="I48" s="35"/>
    </row>
    <row r="49" spans="1:9">
      <c r="A49" s="35"/>
      <c r="B49" s="35"/>
      <c r="C49" s="35"/>
      <c r="D49" s="35"/>
      <c r="E49" s="35"/>
      <c r="F49" s="35"/>
      <c r="G49" s="35"/>
      <c r="H49" s="35"/>
      <c r="I49" s="35"/>
    </row>
    <row r="50" spans="1:9" ht="16">
      <c r="A50" s="35"/>
      <c r="B50" s="35"/>
      <c r="C50" s="35"/>
      <c r="D50" s="35"/>
      <c r="E50" s="35"/>
      <c r="F50" s="42">
        <f>(E20/G13)-((B38^2)/(G13*G14))</f>
        <v>788.3640772000017</v>
      </c>
      <c r="G50" s="35"/>
      <c r="H50" s="35"/>
      <c r="I50" s="35"/>
    </row>
    <row r="51" spans="1:9">
      <c r="A51" s="35"/>
      <c r="B51" s="35"/>
      <c r="C51" s="35"/>
      <c r="D51" s="35"/>
      <c r="E51" s="35"/>
      <c r="F51" s="35"/>
      <c r="G51" s="35"/>
      <c r="H51" s="35"/>
      <c r="I51" s="35"/>
    </row>
    <row r="52" spans="1:9">
      <c r="A52" s="35"/>
      <c r="B52" s="35"/>
      <c r="C52" s="35"/>
      <c r="D52" s="35"/>
      <c r="E52" s="35"/>
      <c r="F52" s="35"/>
      <c r="G52" s="35"/>
      <c r="H52" s="35"/>
      <c r="I52" s="35"/>
    </row>
    <row r="53" spans="1:9">
      <c r="A53" s="35"/>
      <c r="B53" s="35"/>
      <c r="C53" s="35"/>
      <c r="D53" s="35"/>
      <c r="E53" s="35"/>
      <c r="F53" s="35"/>
      <c r="G53" s="35"/>
      <c r="H53" s="35"/>
      <c r="I53" s="35"/>
    </row>
    <row r="54" spans="1:9" ht="16">
      <c r="A54" s="35"/>
      <c r="B54" s="35"/>
      <c r="C54" s="35"/>
      <c r="D54" s="35"/>
      <c r="E54" s="35"/>
      <c r="F54" s="42">
        <f>(C38/G14)-((B38^2)/(G13*G14))</f>
        <v>5.7214666669096914E-2</v>
      </c>
      <c r="G54" s="35"/>
      <c r="H54" s="35"/>
      <c r="I54" s="35"/>
    </row>
    <row r="55" spans="1:9">
      <c r="A55" s="35"/>
      <c r="B55" s="35"/>
      <c r="C55" s="35"/>
      <c r="D55" s="35"/>
      <c r="E55" s="35"/>
      <c r="F55" s="35"/>
      <c r="G55" s="35"/>
      <c r="H55" s="35"/>
      <c r="I55" s="35"/>
    </row>
    <row r="56" spans="1:9">
      <c r="A56" s="35"/>
      <c r="B56" s="35"/>
      <c r="C56" s="35"/>
      <c r="D56" s="35"/>
      <c r="E56" s="35"/>
      <c r="F56" s="35"/>
      <c r="G56" s="35"/>
      <c r="H56" s="35"/>
      <c r="I56" s="35"/>
    </row>
    <row r="57" spans="1:9">
      <c r="A57" s="35"/>
      <c r="B57" s="35"/>
      <c r="C57" s="35"/>
      <c r="D57" s="35"/>
      <c r="E57" s="35"/>
      <c r="F57" s="35"/>
      <c r="G57" s="35"/>
      <c r="H57" s="35"/>
      <c r="I57" s="35"/>
    </row>
    <row r="58" spans="1:9" ht="16">
      <c r="A58" s="35"/>
      <c r="B58" s="35"/>
      <c r="C58" s="35"/>
      <c r="D58" s="35"/>
      <c r="E58" s="35"/>
      <c r="F58" s="42">
        <f>((E30+E38)/2)-((B38^2)/(G13*G14))</f>
        <v>788.83248200000162</v>
      </c>
      <c r="G58" s="35"/>
      <c r="H58" s="35"/>
      <c r="I58" s="35"/>
    </row>
    <row r="59" spans="1:9">
      <c r="A59" s="35"/>
      <c r="B59" s="35"/>
      <c r="C59" s="35"/>
      <c r="D59" s="35"/>
      <c r="E59" s="35"/>
      <c r="F59" s="35"/>
      <c r="G59" s="35"/>
      <c r="H59" s="35"/>
      <c r="I59" s="35"/>
    </row>
    <row r="60" spans="1:9">
      <c r="A60" s="35"/>
      <c r="B60" s="35"/>
      <c r="C60" s="35"/>
      <c r="D60" s="35"/>
      <c r="E60" s="35"/>
      <c r="F60" s="35"/>
      <c r="G60" s="35"/>
      <c r="H60" s="35"/>
      <c r="I60" s="35"/>
    </row>
    <row r="61" spans="1:9" ht="16">
      <c r="A61" s="35"/>
      <c r="B61" s="35"/>
      <c r="C61" s="35"/>
      <c r="D61" s="35"/>
      <c r="E61" s="35"/>
      <c r="F61" s="42">
        <f>F58-F50-F54</f>
        <v>0.41119013333081966</v>
      </c>
      <c r="G61" s="35"/>
      <c r="H61" s="35"/>
      <c r="I61" s="35"/>
    </row>
    <row r="62" spans="1:9">
      <c r="A62" s="35"/>
      <c r="B62" s="35"/>
      <c r="C62" s="35"/>
      <c r="D62" s="35"/>
      <c r="E62" s="35"/>
      <c r="F62" s="35"/>
      <c r="G62" s="35"/>
      <c r="H62" s="35"/>
      <c r="I62" s="35"/>
    </row>
    <row r="63" spans="1:9" ht="9" customHeight="1">
      <c r="A63" s="35"/>
      <c r="B63" s="35"/>
      <c r="C63" s="35"/>
      <c r="D63" s="35"/>
      <c r="E63" s="35"/>
      <c r="F63" s="35"/>
      <c r="G63" s="35"/>
      <c r="H63" s="35"/>
      <c r="I63" s="35"/>
    </row>
    <row r="64" spans="1:9" ht="23" customHeight="1">
      <c r="A64" s="72" t="s">
        <v>16</v>
      </c>
      <c r="B64" s="72"/>
      <c r="C64" s="72" t="s">
        <v>17</v>
      </c>
      <c r="D64" s="72"/>
      <c r="E64" s="72" t="s">
        <v>15</v>
      </c>
      <c r="F64" s="72"/>
      <c r="G64" s="72"/>
      <c r="H64" s="35"/>
      <c r="I64" s="35"/>
    </row>
    <row r="65" spans="1:9" ht="37" customHeight="1">
      <c r="A65" s="67" t="s">
        <v>26</v>
      </c>
      <c r="B65" s="68"/>
      <c r="C65" s="68" t="s">
        <v>25</v>
      </c>
      <c r="D65" s="68"/>
      <c r="E65" s="68"/>
      <c r="F65" s="68"/>
      <c r="G65" s="68"/>
      <c r="H65" s="35"/>
      <c r="I65" s="35"/>
    </row>
    <row r="66" spans="1:9" ht="35" customHeight="1">
      <c r="A66" s="67" t="s">
        <v>27</v>
      </c>
      <c r="B66" s="68"/>
      <c r="C66" s="68" t="s">
        <v>23</v>
      </c>
      <c r="D66" s="68"/>
      <c r="E66" s="68"/>
      <c r="F66" s="68"/>
      <c r="G66" s="68"/>
      <c r="H66" s="35"/>
      <c r="I66" s="35"/>
    </row>
    <row r="67" spans="1:9" ht="34" customHeight="1">
      <c r="A67" s="67" t="s">
        <v>28</v>
      </c>
      <c r="B67" s="68"/>
      <c r="C67" s="68" t="s">
        <v>32</v>
      </c>
      <c r="D67" s="68"/>
      <c r="E67" s="68"/>
      <c r="F67" s="68"/>
      <c r="G67" s="68"/>
      <c r="H67" s="35"/>
      <c r="I67" s="35"/>
    </row>
    <row r="68" spans="1:9" ht="41" customHeight="1">
      <c r="A68" s="67" t="s">
        <v>29</v>
      </c>
      <c r="B68" s="68"/>
      <c r="C68" s="68" t="s">
        <v>33</v>
      </c>
      <c r="D68" s="68"/>
      <c r="E68" s="68"/>
      <c r="F68" s="68"/>
      <c r="G68" s="68"/>
      <c r="H68" s="35"/>
      <c r="I68" s="35"/>
    </row>
    <row r="69" spans="1:9">
      <c r="A69" s="35"/>
      <c r="B69" s="35"/>
      <c r="C69" s="35"/>
      <c r="D69" s="35"/>
      <c r="E69" s="35"/>
      <c r="F69" s="35"/>
      <c r="G69" s="35"/>
      <c r="H69" s="35"/>
      <c r="I69" s="35"/>
    </row>
    <row r="70" spans="1:9" ht="16">
      <c r="A70" s="74" t="s">
        <v>34</v>
      </c>
      <c r="B70" s="75"/>
      <c r="C70" s="35"/>
      <c r="D70" s="50">
        <f>F50/(G14-1)</f>
        <v>394.18203860000085</v>
      </c>
      <c r="E70" s="35"/>
      <c r="F70" s="49">
        <f>F61/((G13-1)*(G14-1))</f>
        <v>5.1398766666352458E-2</v>
      </c>
      <c r="G70" s="35"/>
      <c r="H70" s="35"/>
      <c r="I70" s="35"/>
    </row>
    <row r="71" spans="1:9">
      <c r="A71" s="35"/>
      <c r="B71" s="35"/>
      <c r="C71" s="35"/>
      <c r="D71" s="35"/>
      <c r="E71" s="35"/>
      <c r="F71" s="35"/>
      <c r="G71" s="35"/>
      <c r="H71" s="35"/>
      <c r="I71" s="35"/>
    </row>
    <row r="72" spans="1:9">
      <c r="A72" s="35"/>
      <c r="B72" s="35"/>
      <c r="C72" s="35"/>
      <c r="D72" s="35"/>
      <c r="E72" s="35"/>
      <c r="F72" s="35"/>
      <c r="G72" s="35"/>
      <c r="H72" s="35"/>
      <c r="I72" s="35"/>
    </row>
    <row r="73" spans="1:9" ht="16">
      <c r="A73" s="35"/>
      <c r="B73" s="35"/>
      <c r="C73" s="64">
        <f>D70/F70</f>
        <v>7669.0952753550609</v>
      </c>
      <c r="D73" s="35"/>
      <c r="E73" s="35"/>
      <c r="F73" s="35"/>
      <c r="G73" s="35"/>
      <c r="H73" s="35"/>
      <c r="I73" s="35"/>
    </row>
    <row r="74" spans="1:9">
      <c r="A74" s="35"/>
      <c r="B74" s="35"/>
      <c r="C74" s="35"/>
      <c r="D74" s="35"/>
      <c r="E74" s="35"/>
      <c r="F74" s="35"/>
      <c r="G74" s="35"/>
      <c r="H74" s="35"/>
      <c r="I74" s="35"/>
    </row>
    <row r="75" spans="1:9">
      <c r="A75" s="35"/>
      <c r="B75" s="35"/>
      <c r="C75" s="35"/>
      <c r="D75" s="35"/>
      <c r="E75" s="35"/>
      <c r="F75" s="35"/>
      <c r="G75" s="35"/>
      <c r="H75" s="35"/>
      <c r="I75" s="35"/>
    </row>
    <row r="76" spans="1:9">
      <c r="A76" s="35"/>
      <c r="B76" s="35"/>
      <c r="C76" s="35"/>
      <c r="D76" s="35"/>
      <c r="E76" s="35"/>
      <c r="F76" s="35"/>
      <c r="G76" s="35"/>
      <c r="H76" s="35"/>
      <c r="I76" s="35"/>
    </row>
    <row r="77" spans="1:9">
      <c r="A77" s="35"/>
      <c r="B77" s="35"/>
      <c r="C77" s="35"/>
      <c r="D77" s="35"/>
      <c r="E77" s="35"/>
      <c r="F77" s="35"/>
      <c r="G77" s="35"/>
      <c r="H77" s="35"/>
      <c r="I77" s="35"/>
    </row>
    <row r="78" spans="1:9">
      <c r="A78" s="35"/>
      <c r="B78" s="35"/>
      <c r="C78" s="35"/>
      <c r="D78" s="35"/>
      <c r="E78" s="35"/>
      <c r="F78" s="35"/>
      <c r="G78" s="35"/>
      <c r="H78" s="35"/>
      <c r="I78" s="35"/>
    </row>
    <row r="79" spans="1:9">
      <c r="A79" s="35"/>
      <c r="B79" s="35"/>
      <c r="C79" s="35"/>
      <c r="D79" s="35"/>
      <c r="E79" s="35"/>
      <c r="F79" s="35"/>
      <c r="G79" s="35"/>
      <c r="H79" s="35"/>
      <c r="I79" s="35"/>
    </row>
    <row r="80" spans="1:9">
      <c r="A80" s="35"/>
      <c r="B80" s="35"/>
      <c r="C80" s="35"/>
      <c r="D80" s="35"/>
      <c r="E80" s="35"/>
      <c r="F80" s="35"/>
      <c r="G80" s="35"/>
      <c r="H80" s="35"/>
      <c r="I80" s="35"/>
    </row>
    <row r="81" spans="1:9">
      <c r="A81" s="35"/>
      <c r="B81" s="35"/>
      <c r="C81" s="35"/>
      <c r="D81" s="35"/>
      <c r="E81" s="35"/>
      <c r="F81" s="35"/>
      <c r="G81" s="35"/>
      <c r="H81" s="35"/>
      <c r="I81" s="35"/>
    </row>
    <row r="82" spans="1:9" ht="16">
      <c r="A82" s="35"/>
      <c r="B82" s="73" t="s">
        <v>35</v>
      </c>
      <c r="C82" s="73"/>
      <c r="D82" s="73"/>
      <c r="E82" s="73"/>
      <c r="F82" s="73"/>
      <c r="G82" s="35"/>
      <c r="H82" s="35"/>
      <c r="I82" s="35"/>
    </row>
    <row r="83" spans="1:9">
      <c r="A83" s="35"/>
      <c r="B83" s="35"/>
      <c r="C83" s="35"/>
      <c r="D83" s="35"/>
      <c r="E83" s="35"/>
      <c r="F83" s="35"/>
      <c r="G83" s="35"/>
      <c r="H83" s="35"/>
      <c r="I83" s="35"/>
    </row>
    <row r="84" spans="1:9">
      <c r="A84" s="35"/>
      <c r="B84" s="35"/>
      <c r="C84" s="35"/>
      <c r="D84" s="35"/>
      <c r="E84" s="35"/>
      <c r="F84" s="35"/>
      <c r="G84" s="35"/>
      <c r="H84" s="35"/>
      <c r="I84" s="35"/>
    </row>
    <row r="85" spans="1:9">
      <c r="A85" s="35"/>
      <c r="B85" s="35"/>
      <c r="C85" s="35"/>
      <c r="D85" s="35"/>
      <c r="E85" s="35"/>
      <c r="F85" s="35"/>
      <c r="G85" s="35"/>
      <c r="H85" s="35"/>
      <c r="I85" s="35"/>
    </row>
    <row r="86" spans="1:9">
      <c r="A86" s="35"/>
      <c r="B86" s="35"/>
      <c r="C86" s="35"/>
      <c r="D86" s="35"/>
      <c r="E86" s="35"/>
      <c r="F86" s="35"/>
      <c r="G86" s="35"/>
      <c r="H86" s="35"/>
      <c r="I86" s="35"/>
    </row>
    <row r="87" spans="1:9">
      <c r="A87" s="35"/>
      <c r="B87" s="35"/>
      <c r="C87" s="35"/>
      <c r="D87" s="35"/>
      <c r="E87" s="35"/>
      <c r="F87" s="35"/>
      <c r="G87" s="35"/>
      <c r="H87" s="35"/>
      <c r="I87" s="35"/>
    </row>
    <row r="88" spans="1:9">
      <c r="A88" s="35"/>
      <c r="B88" s="35"/>
      <c r="C88" s="35"/>
      <c r="D88" s="35"/>
      <c r="E88" s="35"/>
      <c r="F88" s="35"/>
      <c r="G88" s="35"/>
      <c r="H88" s="35"/>
      <c r="I88" s="35"/>
    </row>
    <row r="89" spans="1:9">
      <c r="A89" s="35"/>
      <c r="B89" s="35"/>
      <c r="C89" s="35"/>
      <c r="D89" s="35"/>
      <c r="E89" s="35"/>
      <c r="F89" s="35"/>
      <c r="G89" s="35"/>
      <c r="H89" s="35"/>
      <c r="I89" s="35"/>
    </row>
    <row r="90" spans="1:9">
      <c r="A90" s="35"/>
      <c r="B90" s="35"/>
      <c r="C90" s="35"/>
      <c r="D90" s="35"/>
      <c r="E90" s="35"/>
      <c r="F90" s="35"/>
      <c r="G90" s="35"/>
      <c r="H90" s="35"/>
      <c r="I90" s="35"/>
    </row>
    <row r="91" spans="1:9">
      <c r="A91" s="35"/>
      <c r="B91" s="35"/>
      <c r="C91" s="35"/>
      <c r="D91" s="35"/>
      <c r="E91" s="35"/>
      <c r="F91" s="35"/>
      <c r="G91" s="35"/>
      <c r="H91" s="35"/>
      <c r="I91" s="35"/>
    </row>
    <row r="92" spans="1:9">
      <c r="A92" s="35"/>
      <c r="B92" s="35"/>
      <c r="C92" s="35"/>
      <c r="D92" s="35"/>
      <c r="E92" s="35"/>
      <c r="F92" s="35"/>
      <c r="G92" s="35"/>
      <c r="H92" s="35"/>
      <c r="I92" s="35"/>
    </row>
    <row r="93" spans="1:9">
      <c r="A93" s="35"/>
      <c r="B93" s="35"/>
      <c r="C93" s="35"/>
      <c r="D93" s="35"/>
      <c r="E93" s="35"/>
      <c r="F93" s="35"/>
      <c r="G93" s="35"/>
      <c r="H93" s="35"/>
      <c r="I93" s="35"/>
    </row>
    <row r="94" spans="1:9">
      <c r="A94" s="35"/>
      <c r="B94" s="35"/>
      <c r="C94" s="35"/>
      <c r="D94" s="35"/>
      <c r="E94" s="35"/>
      <c r="F94" s="35"/>
      <c r="G94" s="35"/>
      <c r="H94" s="35"/>
      <c r="I94" s="35"/>
    </row>
    <row r="95" spans="1:9">
      <c r="A95" s="35"/>
      <c r="B95" s="35"/>
      <c r="C95" s="35"/>
      <c r="D95" s="35"/>
      <c r="E95" s="35"/>
      <c r="F95" s="35"/>
      <c r="G95" s="35"/>
      <c r="H95" s="35"/>
      <c r="I95" s="35"/>
    </row>
    <row r="96" spans="1:9">
      <c r="A96" s="35"/>
      <c r="B96" s="35"/>
      <c r="C96" s="35"/>
      <c r="D96" s="35"/>
      <c r="E96" s="35"/>
      <c r="F96" s="35"/>
      <c r="G96" s="35"/>
      <c r="H96" s="35"/>
      <c r="I96" s="35"/>
    </row>
    <row r="97" spans="1:9">
      <c r="A97" s="35"/>
      <c r="B97" s="35"/>
      <c r="C97" s="35"/>
      <c r="D97" s="35"/>
      <c r="E97" s="35"/>
      <c r="F97" s="35"/>
      <c r="G97" s="35"/>
      <c r="H97" s="35"/>
      <c r="I97" s="35"/>
    </row>
    <row r="98" spans="1:9">
      <c r="A98" s="35"/>
      <c r="B98" s="35"/>
      <c r="C98" s="35"/>
      <c r="D98" s="35"/>
      <c r="E98" s="35"/>
      <c r="F98" s="35"/>
      <c r="G98" s="35"/>
      <c r="H98" s="35"/>
      <c r="I98" s="35"/>
    </row>
    <row r="99" spans="1:9">
      <c r="A99" s="35"/>
      <c r="B99" s="35"/>
      <c r="C99" s="35"/>
      <c r="D99" s="35"/>
      <c r="E99" s="35"/>
      <c r="F99" s="35"/>
      <c r="G99" s="35"/>
      <c r="H99" s="35"/>
      <c r="I99" s="35"/>
    </row>
    <row r="100" spans="1:9">
      <c r="A100" s="35"/>
      <c r="B100" s="35"/>
      <c r="C100" s="35"/>
      <c r="D100" s="35"/>
      <c r="E100" s="35"/>
      <c r="F100" s="35"/>
      <c r="G100" s="35"/>
      <c r="H100" s="35"/>
      <c r="I100" s="35"/>
    </row>
    <row r="101" spans="1:9">
      <c r="A101" s="35"/>
      <c r="B101" s="35"/>
      <c r="C101" s="35"/>
      <c r="D101" s="35"/>
      <c r="E101" s="35"/>
      <c r="F101" s="35"/>
      <c r="G101" s="35"/>
      <c r="H101" s="35"/>
      <c r="I101" s="35"/>
    </row>
    <row r="102" spans="1:9">
      <c r="A102" s="35"/>
      <c r="B102" s="35"/>
      <c r="C102" s="35"/>
      <c r="D102" s="35"/>
      <c r="E102" s="35"/>
      <c r="F102" s="35"/>
      <c r="G102" s="35"/>
      <c r="H102" s="35"/>
      <c r="I102" s="35"/>
    </row>
    <row r="103" spans="1:9">
      <c r="A103" s="35"/>
      <c r="B103" s="35"/>
      <c r="C103" s="35"/>
      <c r="D103" s="35"/>
      <c r="E103" s="35"/>
      <c r="F103" s="35"/>
      <c r="G103" s="35"/>
      <c r="H103" s="35"/>
      <c r="I103" s="35"/>
    </row>
    <row r="104" spans="1:9">
      <c r="A104" s="35"/>
      <c r="B104" s="35"/>
      <c r="C104" s="35"/>
      <c r="D104" s="35"/>
      <c r="E104" s="35"/>
      <c r="F104" s="35"/>
      <c r="G104" s="35"/>
      <c r="H104" s="35"/>
      <c r="I104" s="35"/>
    </row>
    <row r="105" spans="1:9">
      <c r="A105" s="35"/>
      <c r="B105" s="35"/>
      <c r="C105" s="35"/>
      <c r="D105" s="35"/>
      <c r="E105" s="35"/>
      <c r="F105" s="35"/>
      <c r="G105" s="35"/>
      <c r="H105" s="35"/>
      <c r="I105" s="35"/>
    </row>
    <row r="106" spans="1:9">
      <c r="A106" s="35"/>
      <c r="B106" s="35"/>
      <c r="C106" s="35"/>
      <c r="D106" s="35"/>
      <c r="E106" s="35"/>
      <c r="F106" s="35"/>
      <c r="G106" s="35"/>
      <c r="H106" s="35"/>
      <c r="I106" s="35"/>
    </row>
    <row r="107" spans="1:9">
      <c r="A107" s="35"/>
      <c r="B107" s="35"/>
      <c r="C107" s="35"/>
      <c r="D107" s="35"/>
      <c r="E107" s="35"/>
      <c r="F107" s="35"/>
      <c r="G107" s="35"/>
      <c r="H107" s="35"/>
      <c r="I107" s="35"/>
    </row>
    <row r="108" spans="1:9">
      <c r="A108" s="35"/>
      <c r="B108" s="35"/>
      <c r="C108" s="35"/>
      <c r="D108" s="35"/>
      <c r="E108" s="35"/>
      <c r="F108" s="35"/>
      <c r="G108" s="35"/>
      <c r="H108" s="35"/>
      <c r="I108" s="35"/>
    </row>
    <row r="109" spans="1:9">
      <c r="A109" s="35"/>
      <c r="B109" s="35"/>
      <c r="C109" s="35"/>
      <c r="D109" s="35"/>
      <c r="E109" s="35"/>
      <c r="F109" s="35"/>
      <c r="G109" s="35"/>
      <c r="H109" s="35"/>
      <c r="I109" s="35"/>
    </row>
    <row r="110" spans="1:9">
      <c r="A110" s="35"/>
      <c r="B110" s="35"/>
      <c r="C110" s="35"/>
      <c r="D110" s="35"/>
      <c r="E110" s="35"/>
      <c r="F110" s="35"/>
      <c r="G110" s="35"/>
      <c r="H110" s="35"/>
      <c r="I110" s="35"/>
    </row>
  </sheetData>
  <mergeCells count="18">
    <mergeCell ref="E64:G64"/>
    <mergeCell ref="E65:G65"/>
    <mergeCell ref="B10:D10"/>
    <mergeCell ref="A64:B64"/>
    <mergeCell ref="C64:D64"/>
    <mergeCell ref="A65:B65"/>
    <mergeCell ref="C65:D65"/>
    <mergeCell ref="A66:B66"/>
    <mergeCell ref="C66:D66"/>
    <mergeCell ref="E66:G66"/>
    <mergeCell ref="E67:G67"/>
    <mergeCell ref="E68:G68"/>
    <mergeCell ref="A67:B67"/>
    <mergeCell ref="C67:D67"/>
    <mergeCell ref="B82:F82"/>
    <mergeCell ref="A68:B68"/>
    <mergeCell ref="C68:D68"/>
    <mergeCell ref="A70:B70"/>
  </mergeCells>
  <phoneticPr fontId="1" type="noConversion"/>
  <printOptions horizontalCentered="1" verticalCentered="1"/>
  <pageMargins left="0.38976377952755908" right="0.38976377952755908" top="0.66666666666666663" bottom="0.4861111111111111" header="9.8425196850393706E-2" footer="0"/>
  <pageSetup paperSize="0" orientation="portrait" horizontalDpi="4294967292" verticalDpi="4294967292"/>
  <headerFooter>
    <oddHeader>&amp;LEstadistica II&amp;C&amp;G&amp;RDiseño De Bloques Completos Al Azar</oddHeader>
    <oddFooter>&amp;LInstituto Tecnologico De Pachuca&amp;C&amp;G&amp;R&amp;G</oddFooter>
  </headerFooter>
  <ignoredErrors>
    <ignoredError sqref="B19:D19 B33:B37" formulaRange="1"/>
  </ignoredErrors>
  <drawing r:id="rId1"/>
  <legacyDrawing r:id="rId2"/>
  <legacyDrawingHF r:id="rId3"/>
  <oleObjects>
    <oleObject progId="Equation.DSMT4" shapeId="2049" r:id="rId4"/>
    <oleObject progId="Equation.DSMT4" shapeId="2050" r:id="rId5"/>
    <oleObject progId="Equation.DSMT4" shapeId="2051" r:id="rId6"/>
    <oleObject progId="Equation.DSMT4" shapeId="2053" r:id="rId7"/>
    <oleObject progId="Equation.DSMT4" shapeId="2054" r:id="rId8"/>
    <oleObject progId="Equation.DSMT4" shapeId="2055" r:id="rId9"/>
    <oleObject progId="Equation.DSMT4" shapeId="2056" r:id="rId10"/>
    <oleObject progId="Equation.DSMT4" shapeId="2058" r:id="rId11"/>
    <oleObject progId="Equation.DSMT4" shapeId="2059" r:id="rId12"/>
    <oleObject progId="Equation.DSMT4" shapeId="2060" r:id="rId13"/>
    <oleObject progId="Equation.DSMT4" shapeId="2061" r:id="rId14"/>
    <oleObject progId="Equation.DSMT4" shapeId="2062" r:id="rId15"/>
    <oleObject progId="Equation.DSMT4" shapeId="2063" r:id="rId16"/>
    <oleObject progId="Equation.DSMT4" shapeId="2066" r:id="rId17"/>
    <oleObject progId="Equation.DSMT4" shapeId="2069" r:id="rId18"/>
    <oleObject progId="Equation.DSMT4" shapeId="2078" r:id="rId19"/>
    <oleObject progId="Equation.DSMT4" shapeId="2079" r:id="rId20"/>
    <oleObject progId="Equation.DSMT4" shapeId="2080" r:id="rId21"/>
    <oleObject progId="Equation.DSMT4" shapeId="2081" r:id="rId22"/>
  </oleObjects>
  <extLst>
    <ext xmlns:mx="http://schemas.microsoft.com/office/mac/excel/2008/main" uri="http://schemas.microsoft.com/office/mac/excel/2008/main">
      <mx:PLV Mode="1"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P83"/>
  <sheetViews>
    <sheetView tabSelected="1" view="pageLayout" topLeftCell="A12" workbookViewId="0">
      <selection activeCell="G73" sqref="G73"/>
    </sheetView>
  </sheetViews>
  <sheetFormatPr baseColWidth="10" defaultRowHeight="15"/>
  <cols>
    <col min="1" max="1" width="9.33203125" customWidth="1"/>
    <col min="2" max="3" width="8.1640625" customWidth="1"/>
    <col min="4" max="4" width="7.6640625" customWidth="1"/>
    <col min="5" max="5" width="8.83203125" customWidth="1"/>
    <col min="6" max="6" width="8.6640625" customWidth="1"/>
    <col min="7" max="7" width="8.33203125" customWidth="1"/>
  </cols>
  <sheetData>
    <row r="1" spans="1:12">
      <c r="A1" s="31"/>
      <c r="B1" s="31"/>
      <c r="C1" s="31"/>
      <c r="D1" s="31"/>
      <c r="E1" s="31"/>
      <c r="F1" s="31"/>
      <c r="G1" s="31"/>
      <c r="H1" s="31"/>
      <c r="I1" s="31"/>
      <c r="J1" s="31"/>
    </row>
    <row r="2" spans="1:12">
      <c r="A2" s="31"/>
      <c r="B2" s="31"/>
      <c r="C2" s="31"/>
      <c r="D2" s="31"/>
      <c r="E2" s="31"/>
      <c r="F2" s="31"/>
      <c r="G2" s="31"/>
      <c r="H2" s="31"/>
      <c r="I2" s="31"/>
      <c r="J2" s="31"/>
    </row>
    <row r="3" spans="1:12">
      <c r="A3" s="31"/>
      <c r="B3" s="31"/>
      <c r="C3" s="31"/>
      <c r="D3" s="31"/>
      <c r="E3" s="31"/>
      <c r="F3" s="31"/>
      <c r="G3" s="31"/>
      <c r="H3" s="31"/>
      <c r="I3" s="31"/>
      <c r="J3" s="31"/>
    </row>
    <row r="4" spans="1:12">
      <c r="A4" s="31"/>
      <c r="B4" s="31"/>
      <c r="C4" s="31"/>
      <c r="D4" s="31"/>
      <c r="E4" s="31"/>
      <c r="F4" s="31"/>
      <c r="G4" s="31"/>
      <c r="H4" s="31"/>
      <c r="I4" s="31"/>
      <c r="J4" s="31"/>
    </row>
    <row r="5" spans="1:12">
      <c r="A5" s="31"/>
      <c r="B5" s="31"/>
      <c r="C5" s="31"/>
      <c r="D5" s="31"/>
      <c r="E5" s="31"/>
      <c r="F5" s="31"/>
      <c r="G5" s="31"/>
      <c r="H5" s="31"/>
      <c r="I5" s="31"/>
      <c r="J5" s="31"/>
    </row>
    <row r="6" spans="1:12">
      <c r="A6" s="31"/>
      <c r="B6" s="31"/>
      <c r="C6" s="31"/>
      <c r="D6" s="31"/>
      <c r="E6" s="31"/>
      <c r="F6" s="31"/>
      <c r="G6" s="31"/>
      <c r="H6" s="31"/>
      <c r="I6" s="31"/>
      <c r="J6" s="31"/>
    </row>
    <row r="7" spans="1:12">
      <c r="A7" s="31"/>
      <c r="B7" s="31"/>
      <c r="C7" s="31"/>
      <c r="D7" s="31"/>
      <c r="E7" s="31"/>
      <c r="F7" s="31"/>
      <c r="G7" s="31"/>
      <c r="H7" s="31"/>
      <c r="I7" s="31"/>
      <c r="J7" s="31"/>
    </row>
    <row r="8" spans="1:12">
      <c r="A8" s="31"/>
      <c r="B8" s="31"/>
      <c r="C8" s="31"/>
      <c r="D8" s="31"/>
      <c r="E8" s="31"/>
      <c r="F8" s="31"/>
      <c r="G8" s="31"/>
      <c r="H8" s="31"/>
      <c r="I8" s="31"/>
      <c r="J8" s="31"/>
    </row>
    <row r="9" spans="1:12">
      <c r="A9" s="31"/>
      <c r="B9" s="31"/>
      <c r="C9" s="31"/>
      <c r="D9" s="31"/>
      <c r="E9" s="31"/>
      <c r="F9" s="31"/>
      <c r="G9" s="31"/>
      <c r="H9" s="31"/>
      <c r="I9" s="31"/>
      <c r="J9" s="31"/>
    </row>
    <row r="10" spans="1:12">
      <c r="A10" s="31"/>
      <c r="B10" s="31"/>
      <c r="C10" s="31"/>
      <c r="D10" s="31"/>
      <c r="E10" s="31"/>
      <c r="F10" s="31"/>
      <c r="G10" s="31"/>
      <c r="H10" s="31"/>
      <c r="I10" s="31"/>
      <c r="J10" s="31"/>
    </row>
    <row r="11" spans="1:12">
      <c r="A11" s="31"/>
      <c r="B11" s="31"/>
      <c r="C11" s="31"/>
      <c r="D11" s="31"/>
      <c r="E11" s="31"/>
      <c r="F11" s="31"/>
      <c r="G11" s="31"/>
      <c r="H11" s="31"/>
      <c r="I11" s="31"/>
      <c r="J11" s="31"/>
    </row>
    <row r="12" spans="1:12">
      <c r="A12" s="31"/>
      <c r="B12" s="31"/>
      <c r="C12" s="31"/>
      <c r="D12" s="31"/>
      <c r="E12" s="31"/>
      <c r="F12" s="31"/>
      <c r="G12" s="31"/>
      <c r="H12" s="31"/>
      <c r="I12" s="31"/>
      <c r="J12" s="31"/>
    </row>
    <row r="13" spans="1:12">
      <c r="A13" s="31"/>
      <c r="B13" s="31"/>
      <c r="C13" s="31"/>
      <c r="D13" s="31"/>
      <c r="E13" s="31"/>
      <c r="F13" s="31"/>
      <c r="G13" s="31"/>
      <c r="H13" s="31"/>
      <c r="I13" s="31"/>
      <c r="J13" s="31"/>
    </row>
    <row r="14" spans="1:12" ht="16">
      <c r="A14" s="31"/>
      <c r="B14" s="90" t="s">
        <v>8</v>
      </c>
      <c r="C14" s="90"/>
      <c r="D14" s="90"/>
      <c r="E14" s="90"/>
      <c r="F14" s="90"/>
      <c r="G14" s="90"/>
      <c r="H14" s="31"/>
      <c r="I14" s="31"/>
      <c r="J14" s="31"/>
    </row>
    <row r="15" spans="1:12" ht="17">
      <c r="A15" s="6"/>
      <c r="B15" s="7" t="s">
        <v>4</v>
      </c>
      <c r="C15" s="7" t="s">
        <v>5</v>
      </c>
      <c r="D15" s="7" t="s">
        <v>6</v>
      </c>
      <c r="E15" s="7" t="s">
        <v>7</v>
      </c>
      <c r="F15" s="7" t="s">
        <v>38</v>
      </c>
      <c r="G15" s="7" t="s">
        <v>39</v>
      </c>
      <c r="H15" s="34" t="s">
        <v>36</v>
      </c>
      <c r="I15" s="36">
        <v>3</v>
      </c>
      <c r="J15" s="31"/>
      <c r="K15" s="4"/>
      <c r="L15" s="4"/>
    </row>
    <row r="16" spans="1:12" ht="17">
      <c r="A16" s="8" t="s">
        <v>9</v>
      </c>
      <c r="B16" s="9">
        <v>75</v>
      </c>
      <c r="C16" s="9">
        <v>65</v>
      </c>
      <c r="D16" s="9">
        <v>67</v>
      </c>
      <c r="E16" s="9">
        <v>75</v>
      </c>
      <c r="F16" s="9">
        <v>62</v>
      </c>
      <c r="G16" s="9">
        <v>73</v>
      </c>
      <c r="H16" s="34" t="s">
        <v>37</v>
      </c>
      <c r="I16" s="36">
        <v>6</v>
      </c>
      <c r="J16" s="31"/>
      <c r="K16" s="4"/>
      <c r="L16" s="4"/>
    </row>
    <row r="17" spans="1:16" ht="16">
      <c r="A17" s="8" t="s">
        <v>10</v>
      </c>
      <c r="B17" s="9">
        <v>55</v>
      </c>
      <c r="C17" s="9">
        <v>59</v>
      </c>
      <c r="D17" s="9">
        <v>68</v>
      </c>
      <c r="E17" s="9">
        <v>70</v>
      </c>
      <c r="F17" s="51">
        <v>53</v>
      </c>
      <c r="G17" s="51">
        <v>50</v>
      </c>
      <c r="H17" s="31"/>
      <c r="I17" s="31"/>
      <c r="J17" s="31"/>
      <c r="K17" s="4"/>
      <c r="L17" s="4"/>
    </row>
    <row r="18" spans="1:16" ht="16">
      <c r="A18" s="8" t="s">
        <v>11</v>
      </c>
      <c r="B18" s="9">
        <v>64</v>
      </c>
      <c r="C18" s="9">
        <v>74</v>
      </c>
      <c r="D18" s="9">
        <v>61</v>
      </c>
      <c r="E18" s="9">
        <v>58</v>
      </c>
      <c r="F18" s="51">
        <v>51</v>
      </c>
      <c r="G18" s="51">
        <v>69</v>
      </c>
      <c r="H18" s="31"/>
      <c r="I18" s="31"/>
      <c r="J18" s="31"/>
      <c r="K18" s="4"/>
      <c r="L18" s="4"/>
    </row>
    <row r="19" spans="1:16">
      <c r="F19" s="31"/>
      <c r="G19" s="31"/>
      <c r="H19" s="31"/>
      <c r="I19" s="31"/>
      <c r="J19" s="31"/>
      <c r="K19" s="4"/>
      <c r="L19" s="4"/>
    </row>
    <row r="20" spans="1:16">
      <c r="F20" s="31"/>
      <c r="G20" s="31"/>
      <c r="H20" s="31"/>
      <c r="I20" s="31"/>
      <c r="J20" s="31"/>
      <c r="K20" s="4"/>
      <c r="L20" s="4"/>
    </row>
    <row r="21" spans="1:16">
      <c r="A21" s="31"/>
      <c r="B21" s="31"/>
      <c r="C21" s="31"/>
      <c r="D21" s="31"/>
      <c r="E21" s="31"/>
      <c r="F21" s="31"/>
      <c r="G21" s="31"/>
      <c r="H21" s="31"/>
      <c r="I21" s="31"/>
      <c r="J21" s="31"/>
      <c r="K21" s="4"/>
      <c r="L21" s="4"/>
    </row>
    <row r="22" spans="1:16" ht="16">
      <c r="A22" s="31"/>
      <c r="B22" s="31"/>
      <c r="C22" s="31"/>
      <c r="D22" s="31"/>
      <c r="E22" s="31"/>
      <c r="G22" s="31"/>
      <c r="H22" s="53" t="s">
        <v>14</v>
      </c>
      <c r="I22" s="31"/>
      <c r="J22" s="31"/>
      <c r="K22" s="3"/>
      <c r="L22" s="3"/>
      <c r="M22" s="1"/>
      <c r="N22" s="1"/>
      <c r="O22" s="1"/>
      <c r="P22" s="1"/>
    </row>
    <row r="23" spans="1:16" ht="16">
      <c r="A23" s="31"/>
      <c r="B23" s="11">
        <f>SUM(B16:B18)</f>
        <v>194</v>
      </c>
      <c r="C23" s="11">
        <f t="shared" ref="C23:G23" si="0">SUM(C16:C18)</f>
        <v>198</v>
      </c>
      <c r="D23" s="11">
        <f t="shared" si="0"/>
        <v>196</v>
      </c>
      <c r="E23" s="11">
        <f t="shared" si="0"/>
        <v>203</v>
      </c>
      <c r="F23" s="11">
        <f t="shared" si="0"/>
        <v>166</v>
      </c>
      <c r="G23" s="11">
        <f t="shared" si="0"/>
        <v>192</v>
      </c>
      <c r="H23" s="54">
        <f>SUM(B23:G23)</f>
        <v>1149</v>
      </c>
      <c r="I23" s="31"/>
      <c r="J23" s="31"/>
      <c r="K23" s="3"/>
      <c r="L23" s="3"/>
      <c r="M23" s="1"/>
      <c r="N23" s="1"/>
      <c r="O23" s="1"/>
      <c r="P23" s="1"/>
    </row>
    <row r="24" spans="1:16" ht="16">
      <c r="A24" s="31"/>
      <c r="B24" s="12">
        <f>POWER(B23,2)</f>
        <v>37636</v>
      </c>
      <c r="C24" s="12">
        <f t="shared" ref="C24:G24" si="1">POWER(C23,2)</f>
        <v>39204</v>
      </c>
      <c r="D24" s="12">
        <f t="shared" si="1"/>
        <v>38416</v>
      </c>
      <c r="E24" s="12">
        <f t="shared" si="1"/>
        <v>41209</v>
      </c>
      <c r="F24" s="12">
        <f t="shared" si="1"/>
        <v>27556</v>
      </c>
      <c r="G24" s="12">
        <f t="shared" si="1"/>
        <v>36864</v>
      </c>
      <c r="H24" s="54">
        <f>SUM(B24:G24)</f>
        <v>220885</v>
      </c>
      <c r="I24" s="31"/>
      <c r="J24" s="31"/>
      <c r="K24" s="3"/>
      <c r="L24" s="3"/>
      <c r="M24" s="1"/>
      <c r="N24" s="1"/>
      <c r="O24" s="1"/>
      <c r="P24" s="1"/>
    </row>
    <row r="25" spans="1:16" ht="16">
      <c r="A25" s="31"/>
      <c r="B25" s="52">
        <f>B23/$I$15</f>
        <v>64.666666666666671</v>
      </c>
      <c r="C25" s="52">
        <f t="shared" ref="C25:G25" si="2">C23/$I$15</f>
        <v>66</v>
      </c>
      <c r="D25" s="52">
        <f t="shared" si="2"/>
        <v>65.333333333333329</v>
      </c>
      <c r="E25" s="52">
        <f t="shared" si="2"/>
        <v>67.666666666666671</v>
      </c>
      <c r="F25" s="52">
        <f t="shared" si="2"/>
        <v>55.333333333333336</v>
      </c>
      <c r="G25" s="52">
        <f t="shared" si="2"/>
        <v>64</v>
      </c>
      <c r="H25" s="31"/>
      <c r="I25" s="31"/>
      <c r="J25" s="31"/>
      <c r="K25" s="3"/>
      <c r="L25" s="3"/>
      <c r="M25" s="1"/>
      <c r="N25" s="1"/>
      <c r="O25" s="1"/>
      <c r="P25" s="1"/>
    </row>
    <row r="26" spans="1:16" ht="16">
      <c r="A26" s="31"/>
      <c r="B26" s="31"/>
      <c r="C26" s="31"/>
      <c r="D26" s="31"/>
      <c r="E26" s="31"/>
      <c r="F26" s="6"/>
      <c r="G26" s="31"/>
      <c r="H26" s="31"/>
      <c r="I26" s="31"/>
      <c r="J26" s="31"/>
      <c r="K26" s="3"/>
      <c r="L26" s="3"/>
      <c r="M26" s="1"/>
      <c r="N26" s="1"/>
      <c r="O26" s="1"/>
      <c r="P26" s="1"/>
    </row>
    <row r="27" spans="1:16" ht="16">
      <c r="A27" s="31"/>
      <c r="B27" s="31"/>
      <c r="C27" s="31"/>
      <c r="D27" s="31"/>
      <c r="E27" s="31"/>
      <c r="F27" s="6"/>
      <c r="G27" s="31"/>
      <c r="H27" s="31"/>
      <c r="I27" s="31"/>
      <c r="J27" s="31"/>
      <c r="K27" s="3"/>
      <c r="L27" s="3"/>
      <c r="M27" s="1"/>
      <c r="N27" s="1"/>
      <c r="O27" s="1"/>
      <c r="P27" s="1"/>
    </row>
    <row r="28" spans="1:16" ht="16">
      <c r="A28" s="31"/>
      <c r="B28" s="31"/>
      <c r="C28" s="31"/>
      <c r="D28" s="31"/>
      <c r="E28" s="31"/>
      <c r="F28" s="6"/>
      <c r="G28" s="31"/>
      <c r="H28" s="31"/>
      <c r="I28" s="31"/>
      <c r="J28" s="31"/>
      <c r="K28" s="3"/>
      <c r="L28" s="4"/>
      <c r="M28" s="1"/>
      <c r="N28" s="1"/>
      <c r="O28" s="1"/>
      <c r="P28" s="1"/>
    </row>
    <row r="29" spans="1:16" ht="16">
      <c r="A29" s="31"/>
      <c r="B29" s="56">
        <f>B16^2</f>
        <v>5625</v>
      </c>
      <c r="C29" s="56">
        <f t="shared" ref="C29:G29" si="3">C16^2</f>
        <v>4225</v>
      </c>
      <c r="D29" s="56">
        <f t="shared" si="3"/>
        <v>4489</v>
      </c>
      <c r="E29" s="56">
        <f t="shared" si="3"/>
        <v>5625</v>
      </c>
      <c r="F29" s="56">
        <f t="shared" si="3"/>
        <v>3844</v>
      </c>
      <c r="G29" s="56">
        <f t="shared" si="3"/>
        <v>5329</v>
      </c>
      <c r="H29" s="6"/>
      <c r="I29" s="6"/>
      <c r="J29" s="6"/>
      <c r="K29" s="3"/>
      <c r="L29" s="4"/>
      <c r="M29" s="1"/>
      <c r="N29" s="1"/>
      <c r="O29" s="1"/>
      <c r="P29" s="1"/>
    </row>
    <row r="30" spans="1:16" ht="16">
      <c r="A30" s="31"/>
      <c r="B30" s="56">
        <f t="shared" ref="B30:G30" si="4">B17^2</f>
        <v>3025</v>
      </c>
      <c r="C30" s="56">
        <f t="shared" si="4"/>
        <v>3481</v>
      </c>
      <c r="D30" s="56">
        <f t="shared" si="4"/>
        <v>4624</v>
      </c>
      <c r="E30" s="56">
        <f t="shared" si="4"/>
        <v>4900</v>
      </c>
      <c r="F30" s="56">
        <f t="shared" si="4"/>
        <v>2809</v>
      </c>
      <c r="G30" s="56">
        <f t="shared" si="4"/>
        <v>2500</v>
      </c>
      <c r="H30" s="6"/>
      <c r="I30" s="6"/>
      <c r="J30" s="6"/>
      <c r="K30" s="3"/>
      <c r="L30" s="4"/>
      <c r="M30" s="1"/>
      <c r="N30" s="1"/>
      <c r="O30" s="1"/>
      <c r="P30" s="1"/>
    </row>
    <row r="31" spans="1:16" ht="16">
      <c r="A31" s="31"/>
      <c r="B31" s="56">
        <f t="shared" ref="B31:G31" si="5">B18^2</f>
        <v>4096</v>
      </c>
      <c r="C31" s="56">
        <f t="shared" si="5"/>
        <v>5476</v>
      </c>
      <c r="D31" s="56">
        <f t="shared" si="5"/>
        <v>3721</v>
      </c>
      <c r="E31" s="56">
        <f t="shared" si="5"/>
        <v>3364</v>
      </c>
      <c r="F31" s="56">
        <f t="shared" si="5"/>
        <v>2601</v>
      </c>
      <c r="G31" s="56">
        <f t="shared" si="5"/>
        <v>4761</v>
      </c>
      <c r="H31" s="6"/>
      <c r="I31" s="6"/>
      <c r="J31" s="6"/>
      <c r="K31" s="3"/>
      <c r="L31" s="4"/>
      <c r="M31" s="1"/>
      <c r="N31" s="1"/>
      <c r="O31" s="1"/>
      <c r="P31" s="1"/>
    </row>
    <row r="32" spans="1:16" ht="16">
      <c r="A32" s="6"/>
      <c r="B32" s="54">
        <f>SUM(B29:B31)</f>
        <v>12746</v>
      </c>
      <c r="C32" s="54">
        <f t="shared" ref="C32:G32" si="6">SUM(C29:C31)</f>
        <v>13182</v>
      </c>
      <c r="D32" s="54">
        <f t="shared" si="6"/>
        <v>12834</v>
      </c>
      <c r="E32" s="54">
        <f t="shared" si="6"/>
        <v>13889</v>
      </c>
      <c r="F32" s="54">
        <f t="shared" si="6"/>
        <v>9254</v>
      </c>
      <c r="G32" s="54">
        <f t="shared" si="6"/>
        <v>12590</v>
      </c>
      <c r="H32" s="55">
        <f>SUM(B32:G32)</f>
        <v>74495</v>
      </c>
      <c r="I32" s="6"/>
      <c r="J32" s="6"/>
      <c r="K32" s="3"/>
      <c r="L32" s="3"/>
      <c r="M32" s="1"/>
      <c r="N32" s="1"/>
      <c r="O32" s="1"/>
      <c r="P32" s="1"/>
    </row>
    <row r="33" spans="1:16" ht="10" customHeight="1">
      <c r="A33" s="6"/>
      <c r="H33" s="6"/>
      <c r="I33" s="6"/>
      <c r="J33" s="6"/>
      <c r="K33" s="3"/>
      <c r="L33" s="3"/>
      <c r="M33" s="1"/>
      <c r="N33" s="1"/>
      <c r="O33" s="1"/>
      <c r="P33" s="1"/>
    </row>
    <row r="34" spans="1:16" ht="13" customHeight="1">
      <c r="A34" s="6"/>
      <c r="B34" s="6"/>
      <c r="C34" s="6"/>
      <c r="D34" s="6"/>
      <c r="E34" s="6"/>
      <c r="F34" s="6"/>
      <c r="G34" s="6"/>
      <c r="H34" s="6"/>
      <c r="I34" s="6"/>
      <c r="J34" s="6"/>
      <c r="K34" s="3"/>
      <c r="L34" s="3"/>
      <c r="M34" s="1"/>
      <c r="N34" s="1"/>
      <c r="O34" s="1"/>
      <c r="P34" s="1"/>
    </row>
    <row r="35" spans="1:16" ht="23" customHeight="1">
      <c r="A35" s="6"/>
      <c r="B35" s="15"/>
      <c r="C35" s="15"/>
      <c r="D35" s="15"/>
      <c r="E35" s="15"/>
      <c r="F35" s="6"/>
      <c r="G35" s="6"/>
      <c r="H35" s="6"/>
      <c r="I35" s="6"/>
      <c r="J35" s="6"/>
      <c r="K35" s="3"/>
      <c r="L35" s="3"/>
      <c r="M35" s="1"/>
      <c r="N35" s="1"/>
      <c r="O35" s="1"/>
      <c r="P35" s="1"/>
    </row>
    <row r="36" spans="1:16" ht="16">
      <c r="A36" s="6"/>
      <c r="B36" s="16">
        <f>SUM(B16:G16)</f>
        <v>417</v>
      </c>
      <c r="C36" s="16">
        <f>B36^2</f>
        <v>173889</v>
      </c>
      <c r="D36" s="17">
        <f>B36/$I$16</f>
        <v>69.5</v>
      </c>
      <c r="E36" s="16">
        <f>SUM(B29:G29)</f>
        <v>29137</v>
      </c>
      <c r="F36" s="6"/>
      <c r="G36" s="6"/>
      <c r="H36" s="6"/>
      <c r="I36" s="6"/>
      <c r="J36" s="6"/>
      <c r="K36" s="3"/>
      <c r="L36" s="3"/>
      <c r="M36" s="1"/>
      <c r="N36" s="1"/>
      <c r="O36" s="1"/>
      <c r="P36" s="1"/>
    </row>
    <row r="37" spans="1:16" ht="16">
      <c r="A37" s="6"/>
      <c r="B37" s="16">
        <f t="shared" ref="B37:B38" si="7">SUM(B17:G17)</f>
        <v>355</v>
      </c>
      <c r="C37" s="16">
        <f t="shared" ref="C37:C38" si="8">B37^2</f>
        <v>126025</v>
      </c>
      <c r="D37" s="17">
        <f t="shared" ref="D37:D38" si="9">B37/$I$16</f>
        <v>59.166666666666664</v>
      </c>
      <c r="E37" s="16">
        <f t="shared" ref="E37:E38" si="10">SUM(B30:G30)</f>
        <v>21339</v>
      </c>
      <c r="F37" s="6"/>
      <c r="G37" s="6"/>
      <c r="H37" s="6"/>
      <c r="I37" s="6"/>
      <c r="J37" s="6"/>
      <c r="K37" s="3"/>
      <c r="L37" s="3"/>
      <c r="M37" s="1"/>
      <c r="N37" s="1"/>
      <c r="O37" s="1"/>
      <c r="P37" s="1"/>
    </row>
    <row r="38" spans="1:16" ht="16">
      <c r="A38" s="6"/>
      <c r="B38" s="16">
        <f t="shared" si="7"/>
        <v>377</v>
      </c>
      <c r="C38" s="16">
        <f t="shared" si="8"/>
        <v>142129</v>
      </c>
      <c r="D38" s="17">
        <f t="shared" si="9"/>
        <v>62.833333333333336</v>
      </c>
      <c r="E38" s="16">
        <f t="shared" si="10"/>
        <v>24019</v>
      </c>
      <c r="F38" s="6"/>
      <c r="G38" s="6"/>
      <c r="H38" s="6"/>
      <c r="I38" s="6"/>
      <c r="J38" s="6"/>
      <c r="K38" s="3"/>
      <c r="L38" s="3"/>
      <c r="M38" s="1"/>
      <c r="N38" s="1"/>
      <c r="O38" s="1"/>
      <c r="P38" s="1"/>
    </row>
    <row r="39" spans="1:16" ht="16">
      <c r="A39" s="6"/>
      <c r="B39" s="54">
        <f>SUM(B36:B38)</f>
        <v>1149</v>
      </c>
      <c r="C39" s="54">
        <f>SUM(C36:C38)</f>
        <v>442043</v>
      </c>
      <c r="E39" s="55">
        <f>SUM(E36:E38)</f>
        <v>74495</v>
      </c>
      <c r="F39" s="6"/>
      <c r="G39" s="6"/>
      <c r="H39" s="6"/>
      <c r="I39" s="6"/>
      <c r="J39" s="6"/>
      <c r="K39" s="3"/>
      <c r="L39" s="3"/>
      <c r="M39" s="1"/>
      <c r="N39" s="1"/>
      <c r="O39" s="1"/>
      <c r="P39" s="1"/>
    </row>
    <row r="40" spans="1:16" ht="16">
      <c r="A40" s="6"/>
      <c r="F40" s="6"/>
      <c r="G40" s="6"/>
      <c r="H40" s="6"/>
      <c r="I40" s="6"/>
      <c r="J40" s="6"/>
      <c r="K40" s="3"/>
      <c r="L40" s="3"/>
      <c r="M40" s="1"/>
      <c r="N40" s="1"/>
      <c r="O40" s="1"/>
      <c r="P40" s="1"/>
    </row>
    <row r="41" spans="1:16" ht="16">
      <c r="A41" s="6"/>
      <c r="F41" s="6"/>
      <c r="G41" s="6"/>
      <c r="H41" s="6"/>
      <c r="I41" s="6"/>
      <c r="J41" s="6"/>
      <c r="K41" s="3"/>
      <c r="L41" s="3"/>
      <c r="M41" s="1"/>
      <c r="N41" s="1"/>
      <c r="O41" s="1"/>
      <c r="P41" s="1"/>
    </row>
    <row r="42" spans="1:16" ht="16">
      <c r="A42" s="6"/>
      <c r="F42" s="6"/>
      <c r="G42" s="6"/>
      <c r="H42" s="6"/>
      <c r="I42" s="6"/>
      <c r="J42" s="6"/>
      <c r="K42" s="3"/>
      <c r="L42" s="3"/>
      <c r="M42" s="1"/>
      <c r="N42" s="1"/>
      <c r="O42" s="1"/>
      <c r="P42" s="1"/>
    </row>
    <row r="43" spans="1:16" ht="16">
      <c r="A43" s="6"/>
      <c r="B43" s="6"/>
      <c r="C43" s="6"/>
      <c r="D43" s="6"/>
      <c r="E43" s="6"/>
      <c r="F43" s="6"/>
      <c r="G43" s="6"/>
      <c r="H43" s="6"/>
      <c r="I43" s="6"/>
      <c r="J43" s="6"/>
      <c r="K43" s="3"/>
      <c r="L43" s="3"/>
      <c r="M43" s="1"/>
      <c r="N43" s="1"/>
      <c r="O43" s="1"/>
      <c r="P43" s="1"/>
    </row>
    <row r="44" spans="1:16" ht="16">
      <c r="A44" s="6"/>
      <c r="B44" s="6"/>
      <c r="C44" s="6"/>
      <c r="D44" s="6"/>
      <c r="E44" s="6"/>
      <c r="F44" s="6"/>
      <c r="G44" s="6"/>
      <c r="H44" s="6"/>
      <c r="I44" s="6"/>
      <c r="J44" s="6"/>
      <c r="K44" s="3"/>
      <c r="L44" s="3"/>
      <c r="M44" s="1"/>
      <c r="N44" s="1"/>
      <c r="O44" s="1"/>
      <c r="P44" s="1"/>
    </row>
    <row r="45" spans="1:16" ht="16">
      <c r="A45" s="6"/>
      <c r="B45" s="6"/>
      <c r="C45" s="6"/>
      <c r="D45" s="6"/>
      <c r="E45" s="6"/>
      <c r="F45" s="6"/>
      <c r="G45" s="6"/>
      <c r="H45" s="6"/>
      <c r="I45" s="6"/>
      <c r="J45" s="6"/>
      <c r="K45" s="3"/>
      <c r="L45" s="3"/>
      <c r="M45" s="1"/>
      <c r="N45" s="1"/>
      <c r="O45" s="1"/>
      <c r="P45" s="1"/>
    </row>
    <row r="46" spans="1:16" ht="16">
      <c r="A46" s="6"/>
      <c r="B46" s="6"/>
      <c r="C46" s="6"/>
      <c r="F46" s="6"/>
      <c r="G46" s="6"/>
      <c r="H46" s="6"/>
      <c r="I46" s="6"/>
      <c r="J46" s="6"/>
      <c r="K46" s="3"/>
      <c r="L46" s="3"/>
      <c r="M46" s="1"/>
      <c r="N46" s="1"/>
      <c r="O46" s="1"/>
      <c r="P46" s="1"/>
    </row>
    <row r="47" spans="1:16" ht="16">
      <c r="A47" s="6"/>
      <c r="B47" s="6"/>
      <c r="C47" s="6"/>
      <c r="D47" s="6"/>
      <c r="E47" s="6"/>
      <c r="F47" s="6"/>
      <c r="G47" s="6"/>
      <c r="H47" s="54">
        <f>(B39^2)/(I16*I15)</f>
        <v>73344.5</v>
      </c>
      <c r="I47" s="6"/>
      <c r="J47" s="6"/>
      <c r="K47" s="3"/>
      <c r="L47" s="3"/>
      <c r="M47" s="1"/>
      <c r="N47" s="1"/>
      <c r="O47" s="1"/>
      <c r="P47" s="1"/>
    </row>
    <row r="48" spans="1:16" ht="16">
      <c r="A48" s="6"/>
      <c r="B48" s="6"/>
      <c r="C48" s="6"/>
      <c r="D48" s="6"/>
      <c r="E48" s="6"/>
      <c r="F48" s="6"/>
      <c r="G48" s="6"/>
      <c r="H48" s="6"/>
      <c r="I48" s="6"/>
      <c r="J48" s="6"/>
      <c r="K48" s="3"/>
      <c r="L48" s="3"/>
      <c r="M48" s="1"/>
      <c r="N48" s="1"/>
      <c r="O48" s="1"/>
      <c r="P48" s="1"/>
    </row>
    <row r="49" spans="1:16" ht="16">
      <c r="A49" s="6"/>
      <c r="B49" s="6"/>
      <c r="C49" s="6"/>
      <c r="D49" s="6"/>
      <c r="F49" s="6"/>
      <c r="G49" s="6"/>
      <c r="H49" s="6"/>
      <c r="I49" s="6"/>
      <c r="J49" s="6"/>
      <c r="K49" s="3"/>
      <c r="L49" s="3"/>
      <c r="M49" s="1"/>
      <c r="N49" s="1"/>
      <c r="O49" s="1"/>
      <c r="P49" s="1"/>
    </row>
    <row r="50" spans="1:16" ht="16">
      <c r="A50" s="6"/>
      <c r="B50" s="6"/>
      <c r="C50" s="6"/>
      <c r="D50" s="6"/>
      <c r="E50" s="6"/>
      <c r="F50" s="6"/>
      <c r="G50" s="6"/>
      <c r="H50" s="57">
        <f>(H24/I15)-((H23^2)/(I15*I16))</f>
        <v>283.83333333332848</v>
      </c>
      <c r="I50" s="6"/>
      <c r="J50" s="6"/>
      <c r="K50" s="3"/>
      <c r="L50" s="3"/>
      <c r="M50" s="1"/>
      <c r="N50" s="1"/>
      <c r="O50" s="1"/>
      <c r="P50" s="1"/>
    </row>
    <row r="51" spans="1:16" ht="16">
      <c r="A51" s="6"/>
      <c r="B51" s="6"/>
      <c r="C51" s="6"/>
      <c r="D51" s="6"/>
      <c r="E51" s="6"/>
      <c r="F51" s="6"/>
      <c r="G51" s="6"/>
      <c r="H51" s="6"/>
      <c r="I51" s="6"/>
      <c r="J51" s="6"/>
      <c r="K51" s="3"/>
      <c r="L51" s="3"/>
      <c r="M51" s="1"/>
      <c r="N51" s="1"/>
      <c r="O51" s="1"/>
      <c r="P51" s="1"/>
    </row>
    <row r="52" spans="1:16" ht="16">
      <c r="A52" s="6"/>
      <c r="B52" s="6"/>
      <c r="C52" s="6"/>
      <c r="D52" s="6"/>
      <c r="E52" s="6"/>
      <c r="F52" s="6"/>
      <c r="G52" s="6"/>
      <c r="H52" s="6"/>
      <c r="I52" s="6"/>
      <c r="J52" s="6"/>
      <c r="K52" s="3"/>
      <c r="L52" s="3"/>
      <c r="M52" s="1"/>
      <c r="N52" s="1"/>
      <c r="O52" s="1"/>
      <c r="P52" s="1"/>
    </row>
    <row r="53" spans="1:16" ht="16">
      <c r="A53" s="6"/>
      <c r="B53" s="6"/>
      <c r="C53" s="6"/>
      <c r="D53" s="6"/>
      <c r="F53" s="6"/>
      <c r="G53" s="6"/>
      <c r="H53" s="6"/>
      <c r="I53" s="6"/>
      <c r="J53" s="6"/>
      <c r="K53" s="3"/>
      <c r="L53" s="3"/>
      <c r="M53" s="1"/>
      <c r="N53" s="1"/>
      <c r="O53" s="1"/>
      <c r="P53" s="1"/>
    </row>
    <row r="54" spans="1:16" ht="16">
      <c r="A54" s="6"/>
      <c r="B54" s="6"/>
      <c r="C54" s="6"/>
      <c r="D54" s="6"/>
      <c r="E54" s="6"/>
      <c r="F54" s="6"/>
      <c r="G54" s="6"/>
      <c r="H54" s="59">
        <f>(C39/I16)-((B39^2)/(I15*I16))</f>
        <v>329.33333333332848</v>
      </c>
      <c r="I54" s="6"/>
      <c r="J54" s="6"/>
      <c r="K54" s="3"/>
      <c r="L54" s="3"/>
      <c r="M54" s="1"/>
      <c r="N54" s="1"/>
      <c r="O54" s="1"/>
      <c r="P54" s="1"/>
    </row>
    <row r="55" spans="1:16" ht="16">
      <c r="A55" s="6"/>
      <c r="B55" s="6"/>
      <c r="C55" s="6"/>
      <c r="D55" s="6"/>
      <c r="E55" s="6"/>
      <c r="F55" s="6"/>
      <c r="G55" s="6"/>
      <c r="H55" s="6"/>
      <c r="I55" s="6"/>
      <c r="J55" s="6"/>
      <c r="K55" s="3"/>
      <c r="L55" s="3"/>
      <c r="M55" s="1"/>
      <c r="N55" s="1"/>
      <c r="O55" s="1"/>
      <c r="P55" s="1"/>
    </row>
    <row r="56" spans="1:16" ht="16">
      <c r="A56" s="6"/>
      <c r="B56" s="6"/>
      <c r="C56" s="6"/>
      <c r="D56" s="6"/>
      <c r="E56" s="6"/>
      <c r="F56" s="6"/>
      <c r="G56" s="6"/>
      <c r="H56" s="6"/>
      <c r="I56" s="6"/>
      <c r="J56" s="6"/>
      <c r="K56" s="3"/>
      <c r="L56" s="3"/>
      <c r="M56" s="1"/>
      <c r="N56" s="1"/>
      <c r="O56" s="1"/>
      <c r="P56" s="1"/>
    </row>
    <row r="57" spans="1:16" ht="16">
      <c r="A57" s="6"/>
      <c r="B57" s="6"/>
      <c r="C57" s="6"/>
      <c r="D57" s="6"/>
      <c r="F57" s="6"/>
      <c r="G57" s="6"/>
      <c r="H57" s="60">
        <f>E39-((B39^2)/(I15*I16))</f>
        <v>1150.5</v>
      </c>
      <c r="I57" s="6"/>
      <c r="J57" s="6"/>
      <c r="K57" s="3"/>
      <c r="L57" s="3"/>
      <c r="M57" s="1"/>
      <c r="N57" s="1"/>
      <c r="O57" s="1"/>
      <c r="P57" s="1"/>
    </row>
    <row r="58" spans="1:16" ht="16">
      <c r="A58" s="6"/>
      <c r="B58" s="6"/>
      <c r="C58" s="6"/>
      <c r="D58" s="6"/>
      <c r="E58" s="6"/>
      <c r="F58" s="6"/>
      <c r="G58" s="6"/>
      <c r="H58" s="6"/>
      <c r="I58" s="6"/>
      <c r="J58" s="6"/>
      <c r="K58" s="3"/>
      <c r="L58" s="3"/>
      <c r="M58" s="1"/>
      <c r="N58" s="1"/>
      <c r="O58" s="1"/>
      <c r="P58" s="1"/>
    </row>
    <row r="59" spans="1:16" ht="16">
      <c r="A59" s="6"/>
      <c r="B59" s="6"/>
      <c r="C59" s="6"/>
      <c r="D59" s="6"/>
      <c r="E59" s="6"/>
      <c r="F59" s="6"/>
      <c r="G59" s="6"/>
      <c r="H59" s="6"/>
      <c r="I59" s="6"/>
      <c r="J59" s="6"/>
      <c r="K59" s="3"/>
      <c r="L59" s="3"/>
      <c r="M59" s="1"/>
      <c r="N59" s="1"/>
      <c r="O59" s="1"/>
      <c r="P59" s="1"/>
    </row>
    <row r="60" spans="1:16" ht="16">
      <c r="A60" s="6"/>
      <c r="B60" s="6"/>
      <c r="C60" s="6"/>
      <c r="D60" s="6"/>
      <c r="E60" s="6"/>
      <c r="F60" s="6"/>
      <c r="G60" s="6"/>
      <c r="H60" s="58">
        <f>H57-H50-H54</f>
        <v>537.33333333334303</v>
      </c>
      <c r="I60" s="6"/>
      <c r="J60" s="6"/>
      <c r="K60" s="3"/>
      <c r="L60" s="3"/>
      <c r="M60" s="1"/>
      <c r="N60" s="1"/>
      <c r="O60" s="1"/>
      <c r="P60" s="1"/>
    </row>
    <row r="61" spans="1:16" ht="16">
      <c r="A61" s="6"/>
      <c r="B61" s="6"/>
      <c r="C61" s="6"/>
      <c r="D61" s="6"/>
      <c r="E61" s="6"/>
      <c r="F61" s="6"/>
      <c r="G61" s="6"/>
      <c r="H61" s="6"/>
      <c r="I61" s="6"/>
      <c r="J61" s="6"/>
      <c r="K61" s="3"/>
      <c r="L61" s="3"/>
      <c r="M61" s="1"/>
      <c r="N61" s="1"/>
      <c r="O61" s="1"/>
      <c r="P61" s="1"/>
    </row>
    <row r="62" spans="1:16" ht="16">
      <c r="A62" s="6"/>
      <c r="B62" s="6"/>
      <c r="C62" s="6"/>
      <c r="D62" s="6"/>
      <c r="E62" s="6"/>
      <c r="G62" s="6"/>
      <c r="H62" s="6"/>
      <c r="I62" s="6"/>
      <c r="J62" s="6"/>
      <c r="K62" s="3"/>
      <c r="L62" s="3"/>
      <c r="M62" s="1"/>
      <c r="N62" s="1"/>
      <c r="O62" s="1"/>
      <c r="P62" s="1"/>
    </row>
    <row r="63" spans="1:16" ht="28" customHeight="1">
      <c r="A63" s="91" t="s">
        <v>40</v>
      </c>
      <c r="B63" s="92"/>
      <c r="C63" s="93" t="s">
        <v>40</v>
      </c>
      <c r="D63" s="91" t="s">
        <v>41</v>
      </c>
      <c r="E63" s="92"/>
      <c r="F63" s="93" t="s">
        <v>41</v>
      </c>
      <c r="G63" s="91" t="s">
        <v>42</v>
      </c>
      <c r="H63" s="92"/>
      <c r="I63" s="93" t="s">
        <v>42</v>
      </c>
      <c r="J63" s="1"/>
      <c r="K63" s="1"/>
      <c r="L63" s="1"/>
      <c r="M63" s="1"/>
      <c r="N63" s="1"/>
      <c r="O63" s="1"/>
      <c r="P63" s="1"/>
    </row>
    <row r="64" spans="1:16" ht="34" customHeight="1">
      <c r="A64" s="86" t="s">
        <v>56</v>
      </c>
      <c r="B64" s="87"/>
      <c r="C64" s="88" t="s">
        <v>43</v>
      </c>
      <c r="D64" s="89" t="s">
        <v>52</v>
      </c>
      <c r="E64" s="87"/>
      <c r="F64" s="88" t="s">
        <v>47</v>
      </c>
      <c r="G64" s="94"/>
      <c r="H64" s="94"/>
      <c r="I64" s="94"/>
      <c r="J64" s="1"/>
      <c r="K64" s="1"/>
      <c r="L64" s="1"/>
      <c r="M64" s="1"/>
      <c r="N64" s="1"/>
      <c r="O64" s="1"/>
      <c r="P64" s="1"/>
    </row>
    <row r="65" spans="1:16" ht="37" customHeight="1">
      <c r="A65" s="86" t="s">
        <v>57</v>
      </c>
      <c r="B65" s="87"/>
      <c r="C65" s="88" t="s">
        <v>44</v>
      </c>
      <c r="D65" s="89" t="s">
        <v>53</v>
      </c>
      <c r="E65" s="87"/>
      <c r="F65" s="88" t="s">
        <v>48</v>
      </c>
      <c r="G65" s="94"/>
      <c r="H65" s="94"/>
      <c r="I65" s="94"/>
      <c r="J65" s="1"/>
      <c r="K65" s="1"/>
      <c r="L65" s="1"/>
      <c r="M65" s="1"/>
      <c r="N65" s="1"/>
      <c r="O65" s="1"/>
      <c r="P65" s="1"/>
    </row>
    <row r="66" spans="1:16" ht="40" customHeight="1">
      <c r="A66" s="86" t="s">
        <v>0</v>
      </c>
      <c r="B66" s="87"/>
      <c r="C66" s="88" t="s">
        <v>45</v>
      </c>
      <c r="D66" s="89" t="s">
        <v>54</v>
      </c>
      <c r="E66" s="87"/>
      <c r="F66" s="88" t="s">
        <v>49</v>
      </c>
      <c r="G66" s="94"/>
      <c r="H66" s="94"/>
      <c r="I66" s="94"/>
      <c r="J66" s="1"/>
      <c r="K66" s="1"/>
      <c r="L66" s="1"/>
      <c r="M66" s="1"/>
      <c r="N66" s="1"/>
      <c r="O66" s="1"/>
      <c r="P66" s="1"/>
    </row>
    <row r="67" spans="1:16" ht="43" customHeight="1">
      <c r="A67" s="86" t="s">
        <v>1</v>
      </c>
      <c r="B67" s="87"/>
      <c r="C67" s="88" t="s">
        <v>46</v>
      </c>
      <c r="D67" s="89" t="s">
        <v>55</v>
      </c>
      <c r="E67" s="87"/>
      <c r="F67" s="88" t="s">
        <v>50</v>
      </c>
      <c r="G67" s="94"/>
      <c r="H67" s="94"/>
      <c r="I67" s="94"/>
      <c r="J67" s="1"/>
      <c r="K67" s="1"/>
      <c r="L67" s="1"/>
      <c r="M67" s="1"/>
      <c r="N67" s="1"/>
      <c r="O67" s="1"/>
      <c r="P67" s="1"/>
    </row>
    <row r="69" spans="1:16" ht="16">
      <c r="A69" s="77" t="s">
        <v>34</v>
      </c>
      <c r="B69" s="78"/>
      <c r="E69" s="62">
        <f>H50/(I16-1)</f>
        <v>56.766666666665699</v>
      </c>
      <c r="G69" s="31"/>
      <c r="I69" s="63">
        <f>H60/((I15-1)*(I16-1))</f>
        <v>53.733333333334301</v>
      </c>
    </row>
    <row r="70" spans="1:16">
      <c r="G70" s="31"/>
    </row>
    <row r="71" spans="1:16">
      <c r="G71" s="31"/>
    </row>
    <row r="72" spans="1:16" ht="16">
      <c r="D72" s="79">
        <f>E69/I69</f>
        <v>1.0564516129031889</v>
      </c>
      <c r="E72" s="79"/>
      <c r="G72" s="31"/>
    </row>
    <row r="73" spans="1:16">
      <c r="G73" s="31"/>
    </row>
    <row r="74" spans="1:16">
      <c r="G74" s="31"/>
    </row>
    <row r="75" spans="1:16">
      <c r="A75" s="31"/>
      <c r="B75" s="31"/>
      <c r="C75" s="31"/>
      <c r="D75" s="31"/>
      <c r="E75" s="31"/>
      <c r="F75" s="31"/>
      <c r="G75" s="31"/>
    </row>
    <row r="76" spans="1:16">
      <c r="A76" s="31"/>
      <c r="B76" s="31"/>
      <c r="C76" s="31"/>
      <c r="D76" s="31"/>
      <c r="E76" s="31"/>
      <c r="F76" s="31"/>
      <c r="G76" s="31"/>
    </row>
    <row r="77" spans="1:16">
      <c r="A77" s="31"/>
      <c r="B77" s="31"/>
      <c r="C77" s="31"/>
      <c r="D77" s="31"/>
      <c r="E77" s="31"/>
      <c r="F77" s="31"/>
      <c r="G77" s="31"/>
    </row>
    <row r="78" spans="1:16">
      <c r="A78" s="31"/>
      <c r="B78" s="31"/>
      <c r="C78" s="31"/>
      <c r="D78" s="31"/>
      <c r="E78" s="31"/>
      <c r="F78" s="31"/>
      <c r="G78" s="31"/>
    </row>
    <row r="79" spans="1:16">
      <c r="A79" s="31"/>
      <c r="B79" s="31"/>
      <c r="C79" s="31"/>
      <c r="D79" s="31"/>
      <c r="E79" s="31"/>
      <c r="F79" s="31"/>
      <c r="G79" s="31"/>
    </row>
    <row r="80" spans="1:16">
      <c r="A80" s="31"/>
      <c r="B80" s="31"/>
      <c r="C80" s="31"/>
      <c r="D80" s="31"/>
      <c r="E80" s="31"/>
      <c r="F80" s="31"/>
      <c r="G80" s="31"/>
    </row>
    <row r="81" spans="1:9">
      <c r="A81" s="31"/>
      <c r="G81" s="31"/>
    </row>
    <row r="82" spans="1:9" ht="12" customHeight="1">
      <c r="A82" s="31"/>
      <c r="B82" s="80" t="s">
        <v>2</v>
      </c>
      <c r="C82" s="81"/>
      <c r="D82" s="81"/>
      <c r="E82" s="81"/>
      <c r="F82" s="81"/>
      <c r="G82" s="81"/>
      <c r="H82" s="81"/>
      <c r="I82" s="82"/>
    </row>
    <row r="83" spans="1:9">
      <c r="A83" s="31"/>
      <c r="B83" s="83"/>
      <c r="C83" s="84"/>
      <c r="D83" s="84"/>
      <c r="E83" s="84"/>
      <c r="F83" s="84"/>
      <c r="G83" s="84"/>
      <c r="H83" s="84"/>
      <c r="I83" s="85"/>
    </row>
  </sheetData>
  <mergeCells count="19">
    <mergeCell ref="B14:G14"/>
    <mergeCell ref="G63:I63"/>
    <mergeCell ref="G64:I64"/>
    <mergeCell ref="A63:C63"/>
    <mergeCell ref="D63:F63"/>
    <mergeCell ref="A64:C64"/>
    <mergeCell ref="A69:B69"/>
    <mergeCell ref="D72:E72"/>
    <mergeCell ref="B82:I83"/>
    <mergeCell ref="A67:C67"/>
    <mergeCell ref="D64:F64"/>
    <mergeCell ref="D65:F65"/>
    <mergeCell ref="A65:C65"/>
    <mergeCell ref="A66:C66"/>
    <mergeCell ref="G65:I65"/>
    <mergeCell ref="D66:F66"/>
    <mergeCell ref="G66:I66"/>
    <mergeCell ref="D67:F67"/>
    <mergeCell ref="G67:I67"/>
  </mergeCells>
  <phoneticPr fontId="1" type="noConversion"/>
  <printOptions horizontalCentered="1" verticalCentered="1"/>
  <pageMargins left="0.38976377952755908" right="0.38976377952755908" top="0.53149606299212604" bottom="0.38976377952755908" header="9.8425196850393706E-2" footer="0"/>
  <pageSetup paperSize="0" orientation="portrait" horizontalDpi="4294967292" verticalDpi="4294967292"/>
  <headerFooter>
    <oddHeader>&amp;L&amp;"Times New Roman,Normal"&amp;12Estadistica II&amp;C&amp;G&amp;RDiseño De Bloques Completos Al Azar</oddHeader>
    <oddFooter>&amp;L&amp;"Times New Roman,Normal"&amp;12Instituto Tecnologico De Pachuca&amp;C&amp;G&amp;R&amp;G</oddFooter>
  </headerFooter>
  <drawing r:id="rId1"/>
  <legacyDrawing r:id="rId2"/>
  <legacyDrawingHF r:id="rId3"/>
  <oleObjects>
    <oleObject progId="Equation.DSMT4" shapeId="5148" r:id="rId4"/>
    <oleObject progId="Equation.DSMT4" shapeId="5149" r:id="rId5"/>
    <oleObject progId="Equation.DSMT4" shapeId="5150" r:id="rId6"/>
    <oleObject progId="Equation.DSMT4" shapeId="5151" r:id="rId7"/>
    <oleObject progId="Equation.DSMT4" shapeId="5152" r:id="rId8"/>
    <oleObject progId="Equation.DSMT4" shapeId="5153" r:id="rId9"/>
    <oleObject progId="Equation.DSMT4" shapeId="5154" r:id="rId10"/>
    <oleObject progId="Equation.DSMT4" shapeId="5155" r:id="rId11"/>
    <oleObject progId="Equation.DSMT4" shapeId="5156" r:id="rId12"/>
    <oleObject progId="Equation.DSMT4" shapeId="5157" r:id="rId13"/>
    <oleObject progId="Equation.DSMT4" shapeId="5159" r:id="rId14"/>
    <oleObject progId="Equation.DSMT4" shapeId="5160" r:id="rId15"/>
    <oleObject progId="Equation.DSMT4" shapeId="5161" r:id="rId16"/>
    <oleObject progId="Equation.DSMT4" shapeId="5163" r:id="rId17"/>
    <oleObject progId="Equation.DSMT4" shapeId="5165" r:id="rId18"/>
    <oleObject progId="Equation.DSMT4" shapeId="5166" r:id="rId19"/>
    <oleObject progId="Equation.DSMT4" shapeId="5167" r:id="rId20"/>
    <oleObject progId="Equation.DSMT4" shapeId="5168" r:id="rId21"/>
    <oleObject progId="Equation.DSMT4" shapeId="5173" r:id="rId22"/>
    <oleObject progId="Equation.DSMT4" shapeId="5174" r:id="rId23"/>
    <oleObject progId="Equation.DSMT4" shapeId="5175" r:id="rId24"/>
    <oleObject progId="Equation.DSMT4" shapeId="5178" r:id="rId25"/>
  </oleObjects>
  <extLst>
    <ext xmlns:mx="http://schemas.microsoft.com/office/mac/excel/2008/main" uri="http://schemas.microsoft.com/office/mac/excel/2008/main">
      <mx:PLV Mode="1"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Ejercicio 1</vt:lpstr>
      <vt:lpstr>Ejercicio 2</vt:lpstr>
      <vt:lpstr>Ejercicio 3</vt:lpstr>
    </vt:vector>
  </TitlesOfParts>
  <Manager/>
  <Company>Instituto Tecnologico De Pachuca</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Ejercicios Diseño De Bloques Completos Al Azar</dc:title>
  <dc:subject/>
  <dc:creator>Anaya Rodriguez Fredi Orlando</dc:creator>
  <cp:keywords/>
  <dc:description/>
  <cp:lastModifiedBy>Fredi Orlando Anaya Rodriguez</cp:lastModifiedBy>
  <cp:lastPrinted>2010-04-26T03:45:07Z</cp:lastPrinted>
  <dcterms:created xsi:type="dcterms:W3CDTF">2010-04-19T15:23:31Z</dcterms:created>
  <dcterms:modified xsi:type="dcterms:W3CDTF">2010-05-17T18:57:08Z</dcterms:modified>
  <cp:category/>
</cp:coreProperties>
</file>